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štvo\Desktop\PLAN\Plan za 2024\"/>
    </mc:Choice>
  </mc:AlternateContent>
  <bookViews>
    <workbookView xWindow="0" yWindow="0" windowWidth="28800" windowHeight="1200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definedNames>
    <definedName name="_xlnm.Print_Area" localSheetId="6">'POSEBNI DIO'!$A$1:$I$181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H24" i="3"/>
  <c r="F17" i="7"/>
  <c r="G17" i="7"/>
  <c r="F15" i="7"/>
  <c r="G15" i="7"/>
  <c r="F12" i="7"/>
  <c r="G12" i="7"/>
  <c r="G100" i="3"/>
  <c r="G99" i="3" s="1"/>
  <c r="G98" i="3" s="1"/>
  <c r="H100" i="3"/>
  <c r="H99" i="3" s="1"/>
  <c r="H98" i="3" s="1"/>
  <c r="G76" i="3"/>
  <c r="H76" i="3"/>
  <c r="G69" i="3"/>
  <c r="H69" i="3"/>
  <c r="G64" i="3"/>
  <c r="H64" i="3"/>
  <c r="G60" i="3"/>
  <c r="H60" i="3"/>
  <c r="G58" i="3"/>
  <c r="H58" i="3"/>
  <c r="G55" i="3"/>
  <c r="H55" i="3"/>
  <c r="F55" i="3"/>
  <c r="F22" i="7"/>
  <c r="G22" i="7"/>
  <c r="G117" i="3"/>
  <c r="H117" i="3"/>
  <c r="G11" i="7" l="1"/>
  <c r="F11" i="7"/>
  <c r="H53" i="3"/>
  <c r="G54" i="3"/>
  <c r="H54" i="3"/>
  <c r="G53" i="3"/>
  <c r="F42" i="7"/>
  <c r="G42" i="7"/>
  <c r="F115" i="7"/>
  <c r="F114" i="7" s="1"/>
  <c r="G115" i="7"/>
  <c r="G114" i="7" s="1"/>
  <c r="F100" i="7"/>
  <c r="F99" i="7" s="1"/>
  <c r="G100" i="7"/>
  <c r="G99" i="7" s="1"/>
  <c r="B37" i="8"/>
  <c r="C20" i="8"/>
  <c r="D20" i="8"/>
  <c r="E20" i="8"/>
  <c r="F20" i="8"/>
  <c r="B20" i="8"/>
  <c r="C124" i="7" l="1"/>
  <c r="C42" i="7"/>
  <c r="D42" i="7"/>
  <c r="C22" i="7"/>
  <c r="D22" i="7"/>
  <c r="G20" i="7"/>
  <c r="D20" i="7"/>
  <c r="E20" i="7"/>
  <c r="F20" i="7"/>
  <c r="C20" i="7"/>
  <c r="C12" i="7"/>
  <c r="D12" i="7"/>
  <c r="C26" i="7"/>
  <c r="D55" i="3"/>
  <c r="E55" i="3" l="1"/>
  <c r="G146" i="7" l="1"/>
  <c r="G145" i="7" s="1"/>
  <c r="G144" i="7" s="1"/>
  <c r="F146" i="7"/>
  <c r="F145" i="7" s="1"/>
  <c r="F144" i="7" s="1"/>
  <c r="E146" i="7"/>
  <c r="E145" i="7" s="1"/>
  <c r="E144" i="7" s="1"/>
  <c r="D146" i="7"/>
  <c r="D145" i="7" s="1"/>
  <c r="D144" i="7" s="1"/>
  <c r="C146" i="7"/>
  <c r="C145" i="7" s="1"/>
  <c r="C144" i="7" s="1"/>
  <c r="E115" i="7"/>
  <c r="E114" i="7" s="1"/>
  <c r="D115" i="7"/>
  <c r="C115" i="7"/>
  <c r="C114" i="7" s="1"/>
  <c r="D114" i="7"/>
  <c r="G112" i="7"/>
  <c r="F112" i="7"/>
  <c r="E112" i="7"/>
  <c r="D112" i="7"/>
  <c r="C112" i="7"/>
  <c r="G110" i="7"/>
  <c r="F110" i="7"/>
  <c r="E110" i="7"/>
  <c r="D110" i="7"/>
  <c r="C110" i="7"/>
  <c r="G108" i="7"/>
  <c r="F108" i="7"/>
  <c r="F107" i="7" s="1"/>
  <c r="F106" i="7" s="1"/>
  <c r="E108" i="7"/>
  <c r="D108" i="7"/>
  <c r="C108" i="7"/>
  <c r="C133" i="7"/>
  <c r="C132" i="7" s="1"/>
  <c r="C131" i="7" s="1"/>
  <c r="D133" i="7"/>
  <c r="D132" i="7" s="1"/>
  <c r="E133" i="7"/>
  <c r="E132" i="7" s="1"/>
  <c r="F133" i="7"/>
  <c r="F132" i="7" s="1"/>
  <c r="G133" i="7"/>
  <c r="G132" i="7" s="1"/>
  <c r="E100" i="7"/>
  <c r="E42" i="7"/>
  <c r="C44" i="7"/>
  <c r="D44" i="7"/>
  <c r="E44" i="7"/>
  <c r="F44" i="7"/>
  <c r="G44" i="7"/>
  <c r="E22" i="7"/>
  <c r="E12" i="7"/>
  <c r="F112" i="3"/>
  <c r="G112" i="3"/>
  <c r="H112" i="3"/>
  <c r="D34" i="3"/>
  <c r="E34" i="3"/>
  <c r="E30" i="3" s="1"/>
  <c r="G34" i="3"/>
  <c r="G30" i="3" s="1"/>
  <c r="H34" i="3"/>
  <c r="H30" i="3" s="1"/>
  <c r="F34" i="3"/>
  <c r="F30" i="3" s="1"/>
  <c r="G107" i="7" l="1"/>
  <c r="G106" i="7" s="1"/>
  <c r="E107" i="7"/>
  <c r="E106" i="7" s="1"/>
  <c r="D107" i="7"/>
  <c r="D106" i="7" s="1"/>
  <c r="C107" i="7"/>
  <c r="C106" i="7" s="1"/>
  <c r="D96" i="3"/>
  <c r="D95" i="3" s="1"/>
  <c r="E96" i="3"/>
  <c r="E95" i="3" s="1"/>
  <c r="G96" i="3"/>
  <c r="G95" i="3" s="1"/>
  <c r="H96" i="3"/>
  <c r="H95" i="3" s="1"/>
  <c r="F96" i="3"/>
  <c r="F95" i="3" s="1"/>
  <c r="C139" i="7" l="1"/>
  <c r="C138" i="7" s="1"/>
  <c r="E139" i="7"/>
  <c r="E138" i="7" s="1"/>
  <c r="F139" i="7"/>
  <c r="F138" i="7" s="1"/>
  <c r="G139" i="7"/>
  <c r="G138" i="7" s="1"/>
  <c r="D139" i="7"/>
  <c r="D138" i="7" s="1"/>
  <c r="F60" i="7"/>
  <c r="G60" i="7"/>
  <c r="E60" i="7"/>
  <c r="G176" i="7"/>
  <c r="F176" i="7"/>
  <c r="E176" i="7"/>
  <c r="D176" i="7"/>
  <c r="C176" i="7"/>
  <c r="G174" i="7"/>
  <c r="F174" i="7"/>
  <c r="E174" i="7"/>
  <c r="D174" i="7"/>
  <c r="C174" i="7"/>
  <c r="F172" i="7"/>
  <c r="E172" i="7"/>
  <c r="D172" i="7"/>
  <c r="C172" i="7"/>
  <c r="G167" i="7"/>
  <c r="G166" i="7" s="1"/>
  <c r="G165" i="7" s="1"/>
  <c r="F167" i="7"/>
  <c r="F166" i="7" s="1"/>
  <c r="F165" i="7" s="1"/>
  <c r="E167" i="7"/>
  <c r="E166" i="7" s="1"/>
  <c r="E165" i="7" s="1"/>
  <c r="D167" i="7"/>
  <c r="D166" i="7" s="1"/>
  <c r="D165" i="7" s="1"/>
  <c r="C167" i="7"/>
  <c r="C166" i="7" s="1"/>
  <c r="C165" i="7" s="1"/>
  <c r="G159" i="7"/>
  <c r="F159" i="7"/>
  <c r="E159" i="7"/>
  <c r="D159" i="7"/>
  <c r="C159" i="7"/>
  <c r="G157" i="7"/>
  <c r="F157" i="7"/>
  <c r="E157" i="7"/>
  <c r="D157" i="7"/>
  <c r="C157" i="7"/>
  <c r="G126" i="7"/>
  <c r="F126" i="7"/>
  <c r="E126" i="7"/>
  <c r="D126" i="7"/>
  <c r="C126" i="7"/>
  <c r="C123" i="7" s="1"/>
  <c r="C122" i="7" s="1"/>
  <c r="G124" i="7"/>
  <c r="F124" i="7"/>
  <c r="E124" i="7"/>
  <c r="D124" i="7"/>
  <c r="E99" i="7"/>
  <c r="D100" i="7"/>
  <c r="D99" i="7" s="1"/>
  <c r="C100" i="7"/>
  <c r="C99" i="7" s="1"/>
  <c r="G97" i="7"/>
  <c r="F97" i="7"/>
  <c r="E97" i="7"/>
  <c r="D97" i="7"/>
  <c r="C97" i="7"/>
  <c r="G95" i="7"/>
  <c r="F95" i="7"/>
  <c r="E95" i="7"/>
  <c r="D95" i="7"/>
  <c r="C95" i="7"/>
  <c r="G93" i="7"/>
  <c r="G92" i="7" s="1"/>
  <c r="G91" i="7" s="1"/>
  <c r="F93" i="7"/>
  <c r="E93" i="7"/>
  <c r="D93" i="7"/>
  <c r="C93" i="7"/>
  <c r="G86" i="7"/>
  <c r="G85" i="7" s="1"/>
  <c r="F86" i="7"/>
  <c r="F85" i="7" s="1"/>
  <c r="E86" i="7"/>
  <c r="E85" i="7" s="1"/>
  <c r="D86" i="7"/>
  <c r="D85" i="7" s="1"/>
  <c r="C86" i="7"/>
  <c r="C85" i="7" s="1"/>
  <c r="G79" i="7"/>
  <c r="F79" i="7"/>
  <c r="E79" i="7"/>
  <c r="D79" i="7"/>
  <c r="C79" i="7"/>
  <c r="G77" i="7"/>
  <c r="F77" i="7"/>
  <c r="E77" i="7"/>
  <c r="D77" i="7"/>
  <c r="C77" i="7"/>
  <c r="G67" i="7"/>
  <c r="F67" i="7"/>
  <c r="E67" i="7"/>
  <c r="D67" i="7"/>
  <c r="C67" i="7"/>
  <c r="D60" i="7"/>
  <c r="C60" i="7"/>
  <c r="G55" i="7"/>
  <c r="F55" i="7"/>
  <c r="E55" i="7"/>
  <c r="D55" i="7"/>
  <c r="C55" i="7"/>
  <c r="C50" i="7"/>
  <c r="C49" i="7" s="1"/>
  <c r="G47" i="7"/>
  <c r="G46" i="7" s="1"/>
  <c r="F47" i="7"/>
  <c r="F46" i="7" s="1"/>
  <c r="E47" i="7"/>
  <c r="E46" i="7" s="1"/>
  <c r="D47" i="7"/>
  <c r="D46" i="7" s="1"/>
  <c r="G40" i="7"/>
  <c r="F40" i="7"/>
  <c r="E40" i="7"/>
  <c r="D40" i="7"/>
  <c r="C40" i="7"/>
  <c r="G33" i="7"/>
  <c r="G32" i="7" s="1"/>
  <c r="F33" i="7"/>
  <c r="F32" i="7" s="1"/>
  <c r="E33" i="7"/>
  <c r="E32" i="7" s="1"/>
  <c r="D33" i="7"/>
  <c r="D32" i="7" s="1"/>
  <c r="C33" i="7"/>
  <c r="C32" i="7" s="1"/>
  <c r="C30" i="7"/>
  <c r="C29" i="7" s="1"/>
  <c r="G26" i="7"/>
  <c r="F26" i="7"/>
  <c r="E26" i="7"/>
  <c r="D26" i="7"/>
  <c r="G24" i="7"/>
  <c r="G19" i="7" s="1"/>
  <c r="F24" i="7"/>
  <c r="F19" i="7" s="1"/>
  <c r="F10" i="7" s="1"/>
  <c r="E24" i="7"/>
  <c r="E19" i="7" s="1"/>
  <c r="D24" i="7"/>
  <c r="D19" i="7" s="1"/>
  <c r="C24" i="7"/>
  <c r="C19" i="7" s="1"/>
  <c r="E17" i="7"/>
  <c r="D17" i="7"/>
  <c r="C17" i="7"/>
  <c r="E15" i="7"/>
  <c r="D15" i="7"/>
  <c r="C15" i="7"/>
  <c r="G10" i="7" l="1"/>
  <c r="F92" i="7"/>
  <c r="F91" i="7" s="1"/>
  <c r="C11" i="7"/>
  <c r="C10" i="7" s="1"/>
  <c r="E10" i="7"/>
  <c r="D137" i="7"/>
  <c r="D131" i="7"/>
  <c r="G137" i="7"/>
  <c r="G131" i="7"/>
  <c r="F137" i="7"/>
  <c r="F131" i="7"/>
  <c r="E137" i="7"/>
  <c r="E131" i="7"/>
  <c r="C137" i="7"/>
  <c r="F39" i="7"/>
  <c r="F38" i="7" s="1"/>
  <c r="E11" i="7"/>
  <c r="D171" i="7"/>
  <c r="D170" i="7" s="1"/>
  <c r="E171" i="7"/>
  <c r="E170" i="7" s="1"/>
  <c r="D123" i="7"/>
  <c r="D122" i="7" s="1"/>
  <c r="G123" i="7"/>
  <c r="G122" i="7" s="1"/>
  <c r="D11" i="7"/>
  <c r="E123" i="7"/>
  <c r="E122" i="7" s="1"/>
  <c r="F156" i="7"/>
  <c r="F155" i="7" s="1"/>
  <c r="E92" i="7"/>
  <c r="E91" i="7" s="1"/>
  <c r="G171" i="7"/>
  <c r="G170" i="7" s="1"/>
  <c r="D156" i="7"/>
  <c r="D155" i="7" s="1"/>
  <c r="D92" i="7"/>
  <c r="D91" i="7" s="1"/>
  <c r="G156" i="7"/>
  <c r="G155" i="7" s="1"/>
  <c r="C156" i="7"/>
  <c r="C155" i="7" s="1"/>
  <c r="F123" i="7"/>
  <c r="F122" i="7" s="1"/>
  <c r="E156" i="7"/>
  <c r="E155" i="7" s="1"/>
  <c r="D54" i="7"/>
  <c r="D53" i="7" s="1"/>
  <c r="F171" i="7"/>
  <c r="F170" i="7" s="1"/>
  <c r="C171" i="7"/>
  <c r="C170" i="7" s="1"/>
  <c r="C92" i="7"/>
  <c r="C91" i="7" s="1"/>
  <c r="F54" i="7"/>
  <c r="F53" i="7" s="1"/>
  <c r="G54" i="7"/>
  <c r="G53" i="7" s="1"/>
  <c r="E54" i="7"/>
  <c r="E53" i="7" s="1"/>
  <c r="C54" i="7"/>
  <c r="C53" i="7" s="1"/>
  <c r="C39" i="7"/>
  <c r="C38" i="7" s="1"/>
  <c r="D39" i="7"/>
  <c r="D38" i="7" s="1"/>
  <c r="E39" i="7"/>
  <c r="E38" i="7" s="1"/>
  <c r="G39" i="7"/>
  <c r="G38" i="7" s="1"/>
  <c r="B17" i="5"/>
  <c r="B16" i="5" s="1"/>
  <c r="D17" i="5"/>
  <c r="D16" i="5" s="1"/>
  <c r="E17" i="5"/>
  <c r="E16" i="5" s="1"/>
  <c r="F17" i="5"/>
  <c r="F16" i="5" s="1"/>
  <c r="C17" i="5"/>
  <c r="C16" i="5" s="1"/>
  <c r="F37" i="8"/>
  <c r="E37" i="8"/>
  <c r="D37" i="8"/>
  <c r="C37" i="8"/>
  <c r="F34" i="8"/>
  <c r="E34" i="8"/>
  <c r="D34" i="8"/>
  <c r="C34" i="8"/>
  <c r="B34" i="8"/>
  <c r="B27" i="8" s="1"/>
  <c r="F31" i="8"/>
  <c r="E31" i="8"/>
  <c r="D31" i="8"/>
  <c r="C31" i="8"/>
  <c r="B31" i="8"/>
  <c r="F28" i="8"/>
  <c r="E28" i="8"/>
  <c r="D28" i="8"/>
  <c r="C28" i="8"/>
  <c r="B28" i="8"/>
  <c r="E180" i="7" l="1"/>
  <c r="F27" i="8"/>
  <c r="E27" i="8"/>
  <c r="D10" i="7"/>
  <c r="D180" i="7" s="1"/>
  <c r="F180" i="7"/>
  <c r="G180" i="7"/>
  <c r="C27" i="8"/>
  <c r="D27" i="8"/>
  <c r="B17" i="8"/>
  <c r="D17" i="8"/>
  <c r="E17" i="8"/>
  <c r="F17" i="8"/>
  <c r="B11" i="8"/>
  <c r="B14" i="8"/>
  <c r="D14" i="8"/>
  <c r="E14" i="8"/>
  <c r="F14" i="8"/>
  <c r="D11" i="8"/>
  <c r="E11" i="8"/>
  <c r="F11" i="8"/>
  <c r="C17" i="8"/>
  <c r="C14" i="8"/>
  <c r="C11" i="8"/>
  <c r="C10" i="8" l="1"/>
  <c r="F10" i="8"/>
  <c r="E10" i="8"/>
  <c r="D10" i="8"/>
  <c r="B10" i="8"/>
  <c r="D112" i="3"/>
  <c r="E112" i="3"/>
  <c r="E117" i="3"/>
  <c r="F117" i="3"/>
  <c r="D117" i="3"/>
  <c r="H110" i="3"/>
  <c r="H109" i="3" s="1"/>
  <c r="H106" i="3" s="1"/>
  <c r="G110" i="3"/>
  <c r="G109" i="3" s="1"/>
  <c r="G106" i="3" s="1"/>
  <c r="F110" i="3"/>
  <c r="F109" i="3" s="1"/>
  <c r="F106" i="3" s="1"/>
  <c r="E109" i="3" l="1"/>
  <c r="E106" i="3" s="1"/>
  <c r="D109" i="3"/>
  <c r="D106" i="3" s="1"/>
  <c r="E69" i="3"/>
  <c r="D103" i="3" l="1"/>
  <c r="D102" i="3" s="1"/>
  <c r="F100" i="3"/>
  <c r="F99" i="3" s="1"/>
  <c r="F98" i="3" s="1"/>
  <c r="E100" i="3"/>
  <c r="E99" i="3" s="1"/>
  <c r="E98" i="3" s="1"/>
  <c r="D100" i="3"/>
  <c r="D99" i="3" s="1"/>
  <c r="D98" i="3" s="1"/>
  <c r="H88" i="3"/>
  <c r="G88" i="3"/>
  <c r="G63" i="3" s="1"/>
  <c r="F88" i="3"/>
  <c r="E88" i="3"/>
  <c r="D88" i="3"/>
  <c r="H86" i="3"/>
  <c r="G86" i="3"/>
  <c r="G62" i="3" s="1"/>
  <c r="G52" i="3" s="1"/>
  <c r="F86" i="3"/>
  <c r="E86" i="3"/>
  <c r="D86" i="3"/>
  <c r="F76" i="3"/>
  <c r="E76" i="3"/>
  <c r="D76" i="3"/>
  <c r="F69" i="3"/>
  <c r="D69" i="3"/>
  <c r="F64" i="3"/>
  <c r="E64" i="3"/>
  <c r="D64" i="3"/>
  <c r="F60" i="3"/>
  <c r="E60" i="3"/>
  <c r="D60" i="3"/>
  <c r="F58" i="3"/>
  <c r="E58" i="3"/>
  <c r="D58" i="3"/>
  <c r="D53" i="3" s="1"/>
  <c r="H63" i="3" l="1"/>
  <c r="H62" i="3"/>
  <c r="H52" i="3" s="1"/>
  <c r="E63" i="3"/>
  <c r="F63" i="3"/>
  <c r="F62" i="3"/>
  <c r="D62" i="3"/>
  <c r="D52" i="3" s="1"/>
  <c r="D63" i="3"/>
  <c r="E62" i="3"/>
  <c r="F54" i="3"/>
  <c r="F53" i="3"/>
  <c r="E54" i="3"/>
  <c r="E53" i="3"/>
  <c r="D54" i="3"/>
  <c r="F52" i="3" l="1"/>
  <c r="E52" i="3"/>
  <c r="H40" i="3"/>
  <c r="H39" i="3" s="1"/>
  <c r="H38" i="3" s="1"/>
  <c r="G40" i="3"/>
  <c r="G39" i="3" s="1"/>
  <c r="G38" i="3" s="1"/>
  <c r="F40" i="3"/>
  <c r="F39" i="3" s="1"/>
  <c r="F38" i="3" s="1"/>
  <c r="E40" i="3"/>
  <c r="E39" i="3" s="1"/>
  <c r="E38" i="3" s="1"/>
  <c r="D40" i="3"/>
  <c r="D38" i="3" s="1"/>
  <c r="D32" i="3"/>
  <c r="D30" i="3" s="1"/>
  <c r="H28" i="3"/>
  <c r="H27" i="3" s="1"/>
  <c r="H26" i="3" s="1"/>
  <c r="G28" i="3"/>
  <c r="G27" i="3" s="1"/>
  <c r="G26" i="3" s="1"/>
  <c r="F28" i="3"/>
  <c r="F27" i="3" s="1"/>
  <c r="F26" i="3" s="1"/>
  <c r="E28" i="3"/>
  <c r="E27" i="3" s="1"/>
  <c r="E26" i="3" s="1"/>
  <c r="D28" i="3"/>
  <c r="D27" i="3" s="1"/>
  <c r="D26" i="3" s="1"/>
  <c r="F24" i="3"/>
  <c r="F23" i="3" s="1"/>
  <c r="F22" i="3" s="1"/>
  <c r="E24" i="3"/>
  <c r="E23" i="3" s="1"/>
  <c r="E22" i="3" s="1"/>
  <c r="D24" i="3"/>
  <c r="D23" i="3" s="1"/>
  <c r="D22" i="3" s="1"/>
  <c r="H23" i="3"/>
  <c r="H22" i="3" s="1"/>
  <c r="G23" i="3"/>
  <c r="G22" i="3" s="1"/>
  <c r="H20" i="3"/>
  <c r="H19" i="3" s="1"/>
  <c r="G20" i="3"/>
  <c r="G19" i="3" s="1"/>
  <c r="F20" i="3"/>
  <c r="F19" i="3" s="1"/>
  <c r="E20" i="3"/>
  <c r="E19" i="3" s="1"/>
  <c r="D20" i="3"/>
  <c r="D19" i="3" s="1"/>
  <c r="H16" i="3"/>
  <c r="G16" i="3"/>
  <c r="F16" i="3"/>
  <c r="E16" i="3"/>
  <c r="D16" i="3"/>
  <c r="D13" i="3" s="1"/>
  <c r="H14" i="3"/>
  <c r="G14" i="3"/>
  <c r="F14" i="3"/>
  <c r="E14" i="3"/>
  <c r="D14" i="3"/>
  <c r="D12" i="3" l="1"/>
  <c r="D11" i="3" s="1"/>
  <c r="G13" i="3"/>
  <c r="F13" i="3"/>
  <c r="F12" i="3" s="1"/>
  <c r="F11" i="3" s="1"/>
  <c r="E13" i="3"/>
  <c r="H13" i="3"/>
  <c r="H12" i="3" s="1"/>
  <c r="H11" i="3" s="1"/>
  <c r="G12" i="3"/>
  <c r="G11" i="3" s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G14" i="10" l="1"/>
  <c r="J14" i="10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E12" i="3"/>
  <c r="E11" i="3" s="1"/>
  <c r="F14" i="10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<sst xmlns="http://schemas.openxmlformats.org/spreadsheetml/2006/main" count="457" uniqueCount="220">
  <si>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</si>
  <si>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</si>
  <si>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</si>
  <si>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</si>
  <si>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</si>
  <si>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</si>
  <si>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</si>
  <si>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</si>
  <si>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</si>
  <si>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</si>
  <si>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</si>
  <si>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</si>
  <si>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</si>
  <si>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</si>
  <si>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</si>
  <si>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</si>
  <si>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</si>
  <si>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</si>
  <si>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</si>
  <si>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</si>
  <si>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</si>
  <si>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</si>
  <si>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</si>
  <si>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</si>
  <si>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</si>
  <si>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</si>
  <si>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</si>
  <si>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</si>
  <si>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</si>
  <si>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</si>
  <si>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Izvor financiranja xx</t>
  </si>
  <si>
    <t>Naziv izvora financiranja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</si>
  <si>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</si>
  <si>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</si>
  <si>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</si>
  <si>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</si>
  <si>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</si>
  <si>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</si>
  <si>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</si>
  <si>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</si>
  <si>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</si>
  <si>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</si>
  <si>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</si>
  <si>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</si>
  <si>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</si>
  <si>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</si>
  <si>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</si>
  <si>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</si>
  <si>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</si>
  <si>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</si>
  <si>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</si>
  <si>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</si>
  <si>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</si>
  <si>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</si>
  <si>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</si>
  <si>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</si>
  <si>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</si>
  <si>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</si>
  <si>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</si>
  <si>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</si>
  <si>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</si>
  <si>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</si>
  <si>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</si>
  <si>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</si>
  <si>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</si>
  <si>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</si>
  <si>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</si>
  <si>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</si>
  <si>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</si>
  <si>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</si>
  <si>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</si>
  <si>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</si>
  <si>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</si>
  <si>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</si>
  <si>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</si>
  <si>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</si>
  <si>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</si>
  <si>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</si>
  <si>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</si>
  <si>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</si>
  <si>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</si>
  <si>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</si>
  <si>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</si>
  <si>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</si>
  <si>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</si>
  <si>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Ostale pomoći</t>
  </si>
  <si>
    <t>Pomoći proračuna iz drugog prorač.</t>
  </si>
  <si>
    <t>Tekuće pomoći proračuna</t>
  </si>
  <si>
    <t>Pomoći proračuna koji im nije nadlež.</t>
  </si>
  <si>
    <t>Tekuće pomoći proračuna koji im nije nadl,</t>
  </si>
  <si>
    <t>Kapitalne pomoći pror.koji im nije nadl.</t>
  </si>
  <si>
    <t>Pomoć iz državnog proračuna tem EU</t>
  </si>
  <si>
    <t>Tekuća pomoć EU</t>
  </si>
  <si>
    <t>Prihodi od finan.imovine</t>
  </si>
  <si>
    <t>Kamate za oročena sredstva</t>
  </si>
  <si>
    <t>Prihodi po posebnim propisima</t>
  </si>
  <si>
    <t>Ostali nespomenuti prihodi</t>
  </si>
  <si>
    <t>Prihodi od prodaje</t>
  </si>
  <si>
    <t>Prihodi od pruženih usluga</t>
  </si>
  <si>
    <t>Donacija od pravnih i fiz.osoba</t>
  </si>
  <si>
    <t>Tekuće donacije</t>
  </si>
  <si>
    <t>Kapitalne donacije</t>
  </si>
  <si>
    <t>Opći prihodi i primici</t>
  </si>
  <si>
    <t xml:space="preserve">Prihodi iz nadležnog proračuna za fin. nefinan.imovine  </t>
  </si>
  <si>
    <t>Decentralizirana sredstva</t>
  </si>
  <si>
    <t>RASHODII POSLOVANJA PREMA EKONOMSKOJ KLASIFIKACIJI</t>
  </si>
  <si>
    <t xml:space="preserve">Plaće </t>
  </si>
  <si>
    <t>Plaće za redovan rad</t>
  </si>
  <si>
    <t>Ostali rashodi za zaposlene</t>
  </si>
  <si>
    <t>Doprinosi na plaće</t>
  </si>
  <si>
    <t>Doprinosi za obvezno ZDRO</t>
  </si>
  <si>
    <t>Naknade troškova zaposlenima</t>
  </si>
  <si>
    <t>Službena putovanja</t>
  </si>
  <si>
    <t>Nknade za prijevoz,rad na terenu</t>
  </si>
  <si>
    <t>Stručno usavršavanje zaposlenika</t>
  </si>
  <si>
    <t>Rashodi za materijal i energiju</t>
  </si>
  <si>
    <t>Uredski materijal i ostali mat. rashodi</t>
  </si>
  <si>
    <t>Materijal i sirovine</t>
  </si>
  <si>
    <t>Ostali nespomenuti rash. Poslovanja</t>
  </si>
  <si>
    <t>Ostali rashodi poslovanja</t>
  </si>
  <si>
    <t>Rashodi za usluge</t>
  </si>
  <si>
    <t>Ostale naknade tr.zaposlenima</t>
  </si>
  <si>
    <t>Energija</t>
  </si>
  <si>
    <t>Mat. I dijelovi za tekuće i inv.održav.</t>
  </si>
  <si>
    <t>Sitni inventar</t>
  </si>
  <si>
    <t>Služb.,radna i zaštitna odjeća i obuća</t>
  </si>
  <si>
    <t>Usluge telefona,pošte i prijevoza</t>
  </si>
  <si>
    <t>Usluge tekućeg i invest.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</si>
  <si>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</si>
  <si>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</si>
  <si>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</si>
  <si>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</si>
  <si>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</si>
  <si>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</si>
  <si>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</si>
  <si>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RO</t>
  </si>
  <si>
    <t>Naknade za rad</t>
  </si>
  <si>
    <t>Reprezentacija</t>
  </si>
  <si>
    <t>Članarine</t>
  </si>
  <si>
    <t>Pristojbe</t>
  </si>
  <si>
    <t>Naknada građanima i kućanstvima</t>
  </si>
  <si>
    <t>Ostale naknade građanstvima i kuć.iz proračuna</t>
  </si>
  <si>
    <t>Naknade građanima i kuć.u naravi</t>
  </si>
  <si>
    <t>Ostali rashodi</t>
  </si>
  <si>
    <t>Donacije</t>
  </si>
  <si>
    <t>Rashodi za nabavu neproizvedene dugotrajne imovine</t>
  </si>
  <si>
    <t>Rashodi za nabavu dug.imovine</t>
  </si>
  <si>
    <t>Građevinski objekti</t>
  </si>
  <si>
    <t>Poslovni objekti</t>
  </si>
  <si>
    <t>Postrojenja i oprema</t>
  </si>
  <si>
    <t>Uredska oprema i namještaj</t>
  </si>
  <si>
    <t>Instrumenti, uređaji i strojevi</t>
  </si>
  <si>
    <t>Sportska i glazbena oprema</t>
  </si>
  <si>
    <t>Uređaji, strojevi, oprema</t>
  </si>
  <si>
    <t>Knjige</t>
  </si>
  <si>
    <t xml:space="preserve">  31 Vlastiti i ostali prihodi</t>
  </si>
  <si>
    <t>44 Decentralizirana sredstva</t>
  </si>
  <si>
    <t xml:space="preserve">  51 Pomoć EU</t>
  </si>
  <si>
    <t>6 Donacije</t>
  </si>
  <si>
    <t>09  Obrazovaje</t>
  </si>
  <si>
    <t>0912 Osnovovno obrazovanje</t>
  </si>
  <si>
    <t>096 Dodatna usluga obrazovanja</t>
  </si>
  <si>
    <t>PROGRAM 1</t>
  </si>
  <si>
    <t>1001A100101</t>
  </si>
  <si>
    <t>Plaće i naknade</t>
  </si>
  <si>
    <t>Plaće</t>
  </si>
  <si>
    <t>Naknade za prijevoz,rad na terenu</t>
  </si>
  <si>
    <t>Ostali nespomenuti rash.poslovanja</t>
  </si>
  <si>
    <t>Pristojbe i nanade</t>
  </si>
  <si>
    <t>Troškovi sudskih tužba</t>
  </si>
  <si>
    <t>Financijski rashodi</t>
  </si>
  <si>
    <t>Ostali financijski rashodi</t>
  </si>
  <si>
    <t>Zatezne kamate</t>
  </si>
  <si>
    <t>Ostale naknade kuć. I građanima iz proračuna</t>
  </si>
  <si>
    <t>1001A100102</t>
  </si>
  <si>
    <t>Materijalni troškovi i usluge</t>
  </si>
  <si>
    <t>Ostali nespomenuti rashodi poslo.</t>
  </si>
  <si>
    <t>Donacija</t>
  </si>
  <si>
    <t>Bankarske usluge i usl.pl.prometa</t>
  </si>
  <si>
    <t>1013A101320</t>
  </si>
  <si>
    <t>Pomoć EU</t>
  </si>
  <si>
    <t>Projekt e-škole</t>
  </si>
  <si>
    <t>Doprinosi obvezno ZDRO</t>
  </si>
  <si>
    <t>1001T100103</t>
  </si>
  <si>
    <t>Projekt "Školski obroci svima"</t>
  </si>
  <si>
    <t>Rashodi za meterijal i energiju</t>
  </si>
  <si>
    <t>1001T100115</t>
  </si>
  <si>
    <t>Projekt "Školska shema"</t>
  </si>
  <si>
    <t>Izvor financiranja 11</t>
  </si>
  <si>
    <t>Izvor financiranja 43</t>
  </si>
  <si>
    <t>Knjige,umjetnička djela i ostale vrijed.</t>
  </si>
  <si>
    <t>Izvor financiranja 52</t>
  </si>
  <si>
    <t>SVEUKUPNI RASHODI</t>
  </si>
  <si>
    <t>Izvor financitanja 43</t>
  </si>
  <si>
    <t>Izvor financitanja 44</t>
  </si>
  <si>
    <t>Pomoći EU</t>
  </si>
  <si>
    <t>Izvor financitanja 51</t>
  </si>
  <si>
    <t>Izvor financitanja 11</t>
  </si>
  <si>
    <t xml:space="preserve">Kapitalni projekt </t>
  </si>
  <si>
    <t>Ostali prihodi za posebne namjene</t>
  </si>
  <si>
    <t xml:space="preserve">  51 Pomoći EU</t>
  </si>
  <si>
    <t xml:space="preserve">Prekovremeni rad </t>
  </si>
  <si>
    <t>Bankarske usluge i usluge pl.prometa</t>
  </si>
  <si>
    <t>Prekovremeni rad</t>
  </si>
  <si>
    <t>Projekt "Škole jednakih mogućnosti"-osiguravanje pomoćnika učenicima s teškoćama u školama MŽ (10%)</t>
  </si>
  <si>
    <t>Projekt "Škole jednakih mogućnosti"-osiguravanje pomoćnika učenicima s teškoćama u školama MŽ (90%)</t>
  </si>
  <si>
    <t>Izvor financitanja 31</t>
  </si>
  <si>
    <t>Vlastiti i ostali prihodi</t>
  </si>
  <si>
    <t>1013A101330</t>
  </si>
  <si>
    <t>Troškovi sudskih postupaka</t>
  </si>
  <si>
    <t>Prijenos viška/manjka</t>
  </si>
  <si>
    <t xml:space="preserve"> 061 Donacije</t>
  </si>
  <si>
    <t>061 Donacija</t>
  </si>
  <si>
    <t>999 Prenesini višak/manjak</t>
  </si>
  <si>
    <t>OSNOVNA ŠKOLA GORNJI MIHALJEVEC</t>
  </si>
  <si>
    <t>KLASA: 400-02/23-01/04</t>
  </si>
  <si>
    <t>URBROJ: 2109-29/23-01-01</t>
  </si>
  <si>
    <t>U Gornjem Mihaljevcu, 27.10.2023.</t>
  </si>
  <si>
    <t>Predsjednica Školskog odbora:</t>
  </si>
  <si>
    <t>Silvija Soldat, mag.prim.educ.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</si>
</sst>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3" fillId="6" borderId="3" xfId="0" applyNumberFormat="1" applyFont="1" applyFill="1" applyBorder="1" applyAlignment="1">
      <alignment horizontal="right"/>
    </xf>
    <xf numFmtId="0" fontId="7" fillId="7" borderId="3" xfId="0" quotePrefix="1" applyFont="1" applyFill="1" applyBorder="1" applyAlignment="1">
      <alignment horizontal="left" vertical="center"/>
    </xf>
    <xf numFmtId="0" fontId="8" fillId="7" borderId="3" xfId="0" quotePrefix="1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/>
    </xf>
    <xf numFmtId="0" fontId="7" fillId="6" borderId="3" xfId="0" quotePrefix="1" applyFont="1" applyFill="1" applyBorder="1" applyAlignment="1">
      <alignment horizontal="left" vertical="center"/>
    </xf>
    <xf numFmtId="0" fontId="8" fillId="6" borderId="3" xfId="0" quotePrefix="1" applyFont="1" applyFill="1" applyBorder="1" applyAlignment="1">
      <alignment horizontal="left" vertical="center"/>
    </xf>
    <xf numFmtId="3" fontId="3" fillId="6" borderId="4" xfId="0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3" fontId="3" fillId="5" borderId="4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7" fillId="8" borderId="3" xfId="0" quotePrefix="1" applyFont="1" applyFill="1" applyBorder="1" applyAlignment="1">
      <alignment horizontal="left" vertical="center"/>
    </xf>
    <xf numFmtId="0" fontId="8" fillId="8" borderId="3" xfId="0" quotePrefix="1" applyFont="1" applyFill="1" applyBorder="1" applyAlignment="1">
      <alignment horizontal="left" vertical="center"/>
    </xf>
    <xf numFmtId="3" fontId="3" fillId="8" borderId="3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3" fontId="3" fillId="8" borderId="4" xfId="0" applyNumberFormat="1" applyFont="1" applyFill="1" applyBorder="1" applyAlignment="1">
      <alignment horizontal="right"/>
    </xf>
    <xf numFmtId="0" fontId="0" fillId="7" borderId="3" xfId="0" applyFont="1" applyFill="1" applyBorder="1" applyAlignment="1">
      <alignment horizontal="left"/>
    </xf>
    <xf numFmtId="0" fontId="0" fillId="7" borderId="3" xfId="0" applyFont="1" applyFill="1" applyBorder="1"/>
    <xf numFmtId="0" fontId="0" fillId="7" borderId="3" xfId="0" applyFill="1" applyBorder="1"/>
    <xf numFmtId="3" fontId="0" fillId="7" borderId="3" xfId="0" applyNumberFormat="1" applyFill="1" applyBorder="1"/>
    <xf numFmtId="0" fontId="0" fillId="0" borderId="3" xfId="0" applyFont="1" applyBorder="1" applyAlignment="1">
      <alignment horizontal="left"/>
    </xf>
    <xf numFmtId="0" fontId="0" fillId="0" borderId="4" xfId="0" applyBorder="1"/>
    <xf numFmtId="3" fontId="0" fillId="0" borderId="3" xfId="0" applyNumberFormat="1" applyBorder="1"/>
    <xf numFmtId="0" fontId="0" fillId="0" borderId="3" xfId="0" applyFont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/>
    <xf numFmtId="3" fontId="0" fillId="2" borderId="3" xfId="0" applyNumberFormat="1" applyFill="1" applyBorder="1"/>
    <xf numFmtId="0" fontId="0" fillId="2" borderId="3" xfId="0" applyFill="1" applyBorder="1"/>
    <xf numFmtId="0" fontId="0" fillId="7" borderId="3" xfId="0" applyFill="1" applyBorder="1" applyAlignment="1">
      <alignment horizontal="left"/>
    </xf>
    <xf numFmtId="0" fontId="8" fillId="6" borderId="6" xfId="0" applyFont="1" applyFill="1" applyBorder="1" applyAlignment="1">
      <alignment horizontal="left" vertical="center"/>
    </xf>
    <xf numFmtId="3" fontId="0" fillId="6" borderId="3" xfId="0" applyNumberFormat="1" applyFill="1" applyBorder="1"/>
    <xf numFmtId="0" fontId="0" fillId="7" borderId="3" xfId="0" applyFill="1" applyBorder="1" applyAlignment="1">
      <alignment wrapText="1"/>
    </xf>
    <xf numFmtId="0" fontId="20" fillId="6" borderId="3" xfId="0" quotePrefix="1" applyFont="1" applyFill="1" applyBorder="1" applyAlignment="1">
      <alignment horizontal="left" vertical="center"/>
    </xf>
    <xf numFmtId="0" fontId="20" fillId="8" borderId="3" xfId="0" quotePrefix="1" applyFon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top"/>
    </xf>
    <xf numFmtId="0" fontId="9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3" xfId="0" quotePrefix="1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 wrapText="1"/>
    </xf>
    <xf numFmtId="0" fontId="20" fillId="7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0" fillId="2" borderId="0" xfId="0" applyFill="1"/>
    <xf numFmtId="3" fontId="3" fillId="7" borderId="3" xfId="0" applyNumberFormat="1" applyFont="1" applyFill="1" applyBorder="1" applyAlignment="1">
      <alignment horizontal="right" wrapText="1"/>
    </xf>
    <xf numFmtId="0" fontId="21" fillId="0" borderId="3" xfId="0" applyFont="1" applyBorder="1"/>
    <xf numFmtId="0" fontId="7" fillId="6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1" fillId="0" borderId="0" xfId="0" applyFont="1"/>
    <xf numFmtId="0" fontId="9" fillId="9" borderId="3" xfId="0" applyNumberFormat="1" applyFont="1" applyFill="1" applyBorder="1" applyAlignment="1" applyProtection="1">
      <alignment vertical="center" wrapText="1"/>
    </xf>
    <xf numFmtId="0" fontId="6" fillId="10" borderId="3" xfId="0" applyNumberFormat="1" applyFont="1" applyFill="1" applyBorder="1" applyAlignment="1" applyProtection="1">
      <alignment horizontal="left" vertical="center" wrapText="1"/>
    </xf>
    <xf numFmtId="0" fontId="9" fillId="9" borderId="3" xfId="0" applyNumberFormat="1" applyFont="1" applyFill="1" applyBorder="1" applyAlignment="1" applyProtection="1">
      <alignment horizontal="left" vertical="center" wrapText="1"/>
    </xf>
    <xf numFmtId="3" fontId="3" fillId="9" borderId="3" xfId="0" applyNumberFormat="1" applyFont="1" applyFill="1" applyBorder="1" applyAlignment="1">
      <alignment horizontal="right"/>
    </xf>
    <xf numFmtId="0" fontId="6" fillId="9" borderId="3" xfId="0" applyNumberFormat="1" applyFont="1" applyFill="1" applyBorder="1" applyAlignment="1" applyProtection="1">
      <alignment horizontal="left" vertical="center" wrapText="1"/>
    </xf>
    <xf numFmtId="3" fontId="3" fillId="9" borderId="3" xfId="0" applyNumberFormat="1" applyFont="1" applyFill="1" applyBorder="1" applyAlignment="1" applyProtection="1">
      <alignment horizontal="right" wrapText="1"/>
    </xf>
    <xf numFmtId="0" fontId="22" fillId="9" borderId="3" xfId="0" quotePrefix="1" applyFont="1" applyFill="1" applyBorder="1" applyAlignment="1">
      <alignment horizontal="left" vertical="center"/>
    </xf>
    <xf numFmtId="3" fontId="6" fillId="10" borderId="3" xfId="0" applyNumberFormat="1" applyFont="1" applyFill="1" applyBorder="1" applyAlignment="1" applyProtection="1">
      <alignment horizontal="right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0" fontId="24" fillId="7" borderId="4" xfId="0" applyFont="1" applyFill="1" applyBorder="1" applyAlignment="1">
      <alignment horizontal="left" vertical="center" wrapText="1"/>
    </xf>
    <xf numFmtId="3" fontId="0" fillId="0" borderId="4" xfId="0" applyNumberFormat="1" applyBorder="1"/>
    <xf numFmtId="3" fontId="0" fillId="2" borderId="4" xfId="0" applyNumberFormat="1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15" fillId="5" borderId="4" xfId="0" applyFont="1" applyFill="1" applyBorder="1" applyAlignment="1">
      <alignment horizontal="left" vertical="center" wrapText="1"/>
    </xf>
    <xf numFmtId="0" fontId="20" fillId="2" borderId="4" xfId="0" quotePrefix="1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8" fillId="2" borderId="4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0" fontId="8" fillId="5" borderId="4" xfId="0" quotePrefix="1" applyFont="1" applyFill="1" applyBorder="1" applyAlignment="1">
      <alignment horizontal="left" vertical="center"/>
    </xf>
    <xf numFmtId="0" fontId="8" fillId="5" borderId="3" xfId="0" quotePrefix="1" applyFont="1" applyFill="1" applyBorder="1" applyAlignment="1">
      <alignment horizontal="left" vertical="center"/>
    </xf>
    <xf numFmtId="0" fontId="22" fillId="2" borderId="4" xfId="0" quotePrefix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3" fontId="7" fillId="5" borderId="3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9" fillId="2" borderId="3" xfId="0" quotePrefix="1" applyFont="1" applyFill="1" applyBorder="1" applyAlignment="1">
      <alignment horizontal="left" vertical="center"/>
    </xf>
    <xf numFmtId="0" fontId="8" fillId="3" borderId="4" xfId="0" quotePrefix="1" applyFont="1" applyFill="1" applyBorder="1" applyAlignment="1">
      <alignment horizontal="left" vertical="center"/>
    </xf>
    <xf numFmtId="0" fontId="8" fillId="3" borderId="3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left" vertical="center"/>
    </xf>
    <xf numFmtId="0" fontId="7" fillId="3" borderId="3" xfId="0" quotePrefix="1" applyFont="1" applyFill="1" applyBorder="1" applyAlignment="1">
      <alignment horizontal="left" vertical="center"/>
    </xf>
    <xf numFmtId="0" fontId="15" fillId="5" borderId="1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0" fillId="0" borderId="6" xfId="0" applyFont="1" applyBorder="1"/>
    <xf numFmtId="3" fontId="3" fillId="2" borderId="4" xfId="0" applyNumberFormat="1" applyFont="1" applyFill="1" applyBorder="1" applyAlignment="1">
      <alignment horizontal="right" wrapText="1"/>
    </xf>
    <xf numFmtId="0" fontId="8" fillId="7" borderId="4" xfId="0" quotePrefix="1" applyFont="1" applyFill="1" applyBorder="1" applyAlignment="1">
      <alignment horizontal="left" vertical="center"/>
    </xf>
    <xf numFmtId="0" fontId="7" fillId="7" borderId="4" xfId="0" quotePrefix="1" applyFont="1" applyFill="1" applyBorder="1" applyAlignment="1">
      <alignment horizontal="left" vertical="center"/>
    </xf>
    <xf numFmtId="3" fontId="0" fillId="0" borderId="0" xfId="0" applyNumberFormat="1"/>
    <xf numFmtId="0" fontId="0" fillId="0" borderId="4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3" xfId="0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9" fontId="0" fillId="0" borderId="0" xfId="0" applyNumberFormat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19" workbookViewId="0">
      <selection activeCell="H49" sqref="H4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95" t="s">
        <v>41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8.5" customHeight="1" x14ac:dyDescent="0.25">
      <c r="A2" s="25"/>
      <c r="B2" s="25"/>
      <c r="C2" s="25"/>
      <c r="D2" s="25"/>
      <c r="E2" s="25"/>
      <c r="F2" s="195" t="s">
        <v>214</v>
      </c>
      <c r="G2" s="195"/>
      <c r="H2" s="195"/>
      <c r="I2" s="25"/>
      <c r="J2" s="25"/>
    </row>
    <row r="3" spans="1:10" ht="15.75" x14ac:dyDescent="0.25">
      <c r="A3" s="195" t="s">
        <v>22</v>
      </c>
      <c r="B3" s="195"/>
      <c r="C3" s="195"/>
      <c r="D3" s="195"/>
      <c r="E3" s="195"/>
      <c r="F3" s="195"/>
      <c r="G3" s="195"/>
      <c r="H3" s="195"/>
      <c r="I3" s="208"/>
      <c r="J3" s="208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95" t="s">
        <v>33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46</v>
      </c>
    </row>
    <row r="7" spans="1:10" ht="25.5" x14ac:dyDescent="0.25">
      <c r="A7" s="28"/>
      <c r="B7" s="29"/>
      <c r="C7" s="29"/>
      <c r="D7" s="30"/>
      <c r="E7" s="31"/>
      <c r="F7" s="3" t="s">
        <v>47</v>
      </c>
      <c r="G7" s="3" t="s">
        <v>45</v>
      </c>
      <c r="H7" s="3" t="s">
        <v>55</v>
      </c>
      <c r="I7" s="3" t="s">
        <v>56</v>
      </c>
      <c r="J7" s="3" t="s">
        <v>57</v>
      </c>
    </row>
    <row r="8" spans="1:10" x14ac:dyDescent="0.25">
      <c r="A8" s="200" t="s">
        <v>0</v>
      </c>
      <c r="B8" s="194"/>
      <c r="C8" s="194"/>
      <c r="D8" s="194"/>
      <c r="E8" s="209"/>
      <c r="F8" s="32">
        <f>F9+F10</f>
        <v>533380.13</v>
      </c>
      <c r="G8" s="32">
        <f t="shared" ref="G8:J8" si="0">G9+G10</f>
        <v>576654</v>
      </c>
      <c r="H8" s="32">
        <f t="shared" si="0"/>
        <v>736195</v>
      </c>
      <c r="I8" s="32">
        <f t="shared" si="0"/>
        <v>773310</v>
      </c>
      <c r="J8" s="32">
        <f t="shared" si="0"/>
        <v>773310</v>
      </c>
    </row>
    <row r="9" spans="1:10" x14ac:dyDescent="0.25">
      <c r="A9" s="210" t="s">
        <v>49</v>
      </c>
      <c r="B9" s="211"/>
      <c r="C9" s="211"/>
      <c r="D9" s="211"/>
      <c r="E9" s="207"/>
      <c r="F9" s="33">
        <v>533380.13</v>
      </c>
      <c r="G9" s="33">
        <v>576654</v>
      </c>
      <c r="H9" s="33">
        <v>736195</v>
      </c>
      <c r="I9" s="33">
        <v>773310</v>
      </c>
      <c r="J9" s="33">
        <v>773310</v>
      </c>
    </row>
    <row r="10" spans="1:10" x14ac:dyDescent="0.25">
      <c r="A10" s="212" t="s">
        <v>50</v>
      </c>
      <c r="B10" s="207"/>
      <c r="C10" s="207"/>
      <c r="D10" s="207"/>
      <c r="E10" s="207"/>
      <c r="F10" s="33"/>
      <c r="G10" s="33"/>
      <c r="H10" s="33"/>
      <c r="I10" s="33"/>
      <c r="J10" s="33"/>
    </row>
    <row r="11" spans="1:10" x14ac:dyDescent="0.25">
      <c r="A11" s="36" t="s">
        <v>1</v>
      </c>
      <c r="B11" s="43"/>
      <c r="C11" s="43"/>
      <c r="D11" s="43"/>
      <c r="E11" s="43"/>
      <c r="F11" s="32">
        <f>F12+F13</f>
        <v>534208.01</v>
      </c>
      <c r="G11" s="32">
        <f t="shared" ref="G11:J11" si="1">G12+G13</f>
        <v>576654</v>
      </c>
      <c r="H11" s="32">
        <f t="shared" si="1"/>
        <v>736195</v>
      </c>
      <c r="I11" s="32">
        <f t="shared" si="1"/>
        <v>773310</v>
      </c>
      <c r="J11" s="32">
        <f t="shared" si="1"/>
        <v>773310</v>
      </c>
    </row>
    <row r="12" spans="1:10" x14ac:dyDescent="0.25">
      <c r="A12" s="213" t="s">
        <v>51</v>
      </c>
      <c r="B12" s="211"/>
      <c r="C12" s="211"/>
      <c r="D12" s="211"/>
      <c r="E12" s="211"/>
      <c r="F12" s="33">
        <v>526015.86</v>
      </c>
      <c r="G12" s="33">
        <v>566833</v>
      </c>
      <c r="H12" s="33">
        <v>724195</v>
      </c>
      <c r="I12" s="33">
        <v>760310</v>
      </c>
      <c r="J12" s="44">
        <v>760310</v>
      </c>
    </row>
    <row r="13" spans="1:10" x14ac:dyDescent="0.25">
      <c r="A13" s="206" t="s">
        <v>52</v>
      </c>
      <c r="B13" s="207"/>
      <c r="C13" s="207"/>
      <c r="D13" s="207"/>
      <c r="E13" s="207"/>
      <c r="F13" s="45">
        <v>8192.15</v>
      </c>
      <c r="G13" s="45">
        <v>9821</v>
      </c>
      <c r="H13" s="45">
        <v>12000</v>
      </c>
      <c r="I13" s="45">
        <v>13000</v>
      </c>
      <c r="J13" s="44">
        <v>13000</v>
      </c>
    </row>
    <row r="14" spans="1:10" x14ac:dyDescent="0.25">
      <c r="A14" s="193" t="s">
        <v>77</v>
      </c>
      <c r="B14" s="194"/>
      <c r="C14" s="194"/>
      <c r="D14" s="194"/>
      <c r="E14" s="194"/>
      <c r="F14" s="32">
        <f>F8-F11</f>
        <v>-827.88000000000466</v>
      </c>
      <c r="G14" s="32">
        <f t="shared" ref="G14:J14" si="2">G8-G11</f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95" t="s">
        <v>34</v>
      </c>
      <c r="B16" s="196"/>
      <c r="C16" s="196"/>
      <c r="D16" s="196"/>
      <c r="E16" s="196"/>
      <c r="F16" s="196"/>
      <c r="G16" s="196"/>
      <c r="H16" s="196"/>
      <c r="I16" s="196"/>
      <c r="J16" s="196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 t="s">
        <v>47</v>
      </c>
      <c r="G18" s="3" t="s">
        <v>45</v>
      </c>
      <c r="H18" s="3" t="s">
        <v>55</v>
      </c>
      <c r="I18" s="3" t="s">
        <v>56</v>
      </c>
      <c r="J18" s="3" t="s">
        <v>57</v>
      </c>
    </row>
    <row r="19" spans="1:10" x14ac:dyDescent="0.25">
      <c r="A19" s="206" t="s">
        <v>53</v>
      </c>
      <c r="B19" s="207"/>
      <c r="C19" s="207"/>
      <c r="D19" s="207"/>
      <c r="E19" s="207"/>
      <c r="F19" s="45"/>
      <c r="G19" s="45"/>
      <c r="H19" s="45"/>
      <c r="I19" s="45"/>
      <c r="J19" s="44"/>
    </row>
    <row r="20" spans="1:10" x14ac:dyDescent="0.25">
      <c r="A20" s="206" t="s">
        <v>54</v>
      </c>
      <c r="B20" s="207"/>
      <c r="C20" s="207"/>
      <c r="D20" s="207"/>
      <c r="E20" s="207"/>
      <c r="F20" s="45"/>
      <c r="G20" s="45"/>
      <c r="H20" s="45"/>
      <c r="I20" s="45"/>
      <c r="J20" s="44"/>
    </row>
    <row r="21" spans="1:10" x14ac:dyDescent="0.25">
      <c r="A21" s="193" t="s">
        <v>2</v>
      </c>
      <c r="B21" s="194"/>
      <c r="C21" s="194"/>
      <c r="D21" s="194"/>
      <c r="E21" s="194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 x14ac:dyDescent="0.25">
      <c r="A22" s="193" t="s">
        <v>78</v>
      </c>
      <c r="B22" s="194"/>
      <c r="C22" s="194"/>
      <c r="D22" s="194"/>
      <c r="E22" s="194"/>
      <c r="F22" s="32">
        <f>F14+F21</f>
        <v>-827.88000000000466</v>
      </c>
      <c r="G22" s="32">
        <f t="shared" ref="G22:J22" si="4">G14+G21</f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95" t="s">
        <v>79</v>
      </c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5.75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5.5" x14ac:dyDescent="0.25">
      <c r="A26" s="28"/>
      <c r="B26" s="29"/>
      <c r="C26" s="29"/>
      <c r="D26" s="30"/>
      <c r="E26" s="31"/>
      <c r="F26" s="3" t="s">
        <v>47</v>
      </c>
      <c r="G26" s="3" t="s">
        <v>45</v>
      </c>
      <c r="H26" s="3" t="s">
        <v>55</v>
      </c>
      <c r="I26" s="3" t="s">
        <v>56</v>
      </c>
      <c r="J26" s="3" t="s">
        <v>57</v>
      </c>
    </row>
    <row r="27" spans="1:10" ht="15" customHeight="1" x14ac:dyDescent="0.25">
      <c r="A27" s="197" t="s">
        <v>80</v>
      </c>
      <c r="B27" s="198"/>
      <c r="C27" s="198"/>
      <c r="D27" s="198"/>
      <c r="E27" s="199"/>
      <c r="F27" s="46">
        <v>0</v>
      </c>
      <c r="G27" s="46">
        <v>0</v>
      </c>
      <c r="H27" s="46">
        <v>0</v>
      </c>
      <c r="I27" s="46">
        <v>0</v>
      </c>
      <c r="J27" s="47">
        <v>0</v>
      </c>
    </row>
    <row r="28" spans="1:10" ht="15" customHeight="1" x14ac:dyDescent="0.25">
      <c r="A28" s="193" t="s">
        <v>81</v>
      </c>
      <c r="B28" s="194"/>
      <c r="C28" s="194"/>
      <c r="D28" s="194"/>
      <c r="E28" s="194"/>
      <c r="F28" s="48">
        <f>F22+F27</f>
        <v>-827.88000000000466</v>
      </c>
      <c r="G28" s="48">
        <f t="shared" ref="G28:J28" si="5">G22+G27</f>
        <v>0</v>
      </c>
      <c r="H28" s="48">
        <f t="shared" si="5"/>
        <v>0</v>
      </c>
      <c r="I28" s="48">
        <f t="shared" si="5"/>
        <v>0</v>
      </c>
      <c r="J28" s="49">
        <f t="shared" si="5"/>
        <v>0</v>
      </c>
    </row>
    <row r="29" spans="1:10" ht="45" customHeight="1" x14ac:dyDescent="0.25">
      <c r="A29" s="200" t="s">
        <v>82</v>
      </c>
      <c r="B29" s="201"/>
      <c r="C29" s="201"/>
      <c r="D29" s="201"/>
      <c r="E29" s="202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49">
        <f t="shared" si="6"/>
        <v>0</v>
      </c>
    </row>
    <row r="30" spans="1:10" ht="15.75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x14ac:dyDescent="0.25">
      <c r="A31" s="203" t="s">
        <v>76</v>
      </c>
      <c r="B31" s="203"/>
      <c r="C31" s="203"/>
      <c r="D31" s="203"/>
      <c r="E31" s="203"/>
      <c r="F31" s="203"/>
      <c r="G31" s="203"/>
      <c r="H31" s="203"/>
      <c r="I31" s="203"/>
      <c r="J31" s="203"/>
    </row>
    <row r="32" spans="1:10" ht="18" x14ac:dyDescent="0.25">
      <c r="A32" s="52"/>
      <c r="B32" s="53"/>
      <c r="C32" s="53"/>
      <c r="D32" s="53"/>
      <c r="E32" s="53"/>
      <c r="F32" s="53"/>
      <c r="G32" s="53"/>
      <c r="H32" s="54"/>
      <c r="I32" s="54"/>
      <c r="J32" s="54"/>
    </row>
    <row r="33" spans="1:10" ht="25.5" x14ac:dyDescent="0.25">
      <c r="A33" s="55"/>
      <c r="B33" s="56"/>
      <c r="C33" s="56"/>
      <c r="D33" s="57"/>
      <c r="E33" s="58"/>
      <c r="F33" s="59" t="s">
        <v>47</v>
      </c>
      <c r="G33" s="59" t="s">
        <v>45</v>
      </c>
      <c r="H33" s="59" t="s">
        <v>55</v>
      </c>
      <c r="I33" s="59" t="s">
        <v>56</v>
      </c>
      <c r="J33" s="59" t="s">
        <v>57</v>
      </c>
    </row>
    <row r="34" spans="1:10" x14ac:dyDescent="0.25">
      <c r="A34" s="197" t="s">
        <v>80</v>
      </c>
      <c r="B34" s="198"/>
      <c r="C34" s="198"/>
      <c r="D34" s="198"/>
      <c r="E34" s="199"/>
      <c r="F34" s="46">
        <v>0</v>
      </c>
      <c r="G34" s="46">
        <f>F37</f>
        <v>0</v>
      </c>
      <c r="H34" s="46">
        <f>G37</f>
        <v>0</v>
      </c>
      <c r="I34" s="46">
        <f>H37</f>
        <v>0</v>
      </c>
      <c r="J34" s="47">
        <f>I37</f>
        <v>0</v>
      </c>
    </row>
    <row r="35" spans="1:10" ht="28.5" customHeight="1" x14ac:dyDescent="0.25">
      <c r="A35" s="197" t="s">
        <v>83</v>
      </c>
      <c r="B35" s="198"/>
      <c r="C35" s="198"/>
      <c r="D35" s="198"/>
      <c r="E35" s="199"/>
      <c r="F35" s="46">
        <v>0</v>
      </c>
      <c r="G35" s="46">
        <v>0</v>
      </c>
      <c r="H35" s="46">
        <v>0</v>
      </c>
      <c r="I35" s="46">
        <v>0</v>
      </c>
      <c r="J35" s="47">
        <v>0</v>
      </c>
    </row>
    <row r="36" spans="1:10" x14ac:dyDescent="0.25">
      <c r="A36" s="197" t="s">
        <v>84</v>
      </c>
      <c r="B36" s="204"/>
      <c r="C36" s="204"/>
      <c r="D36" s="204"/>
      <c r="E36" s="205"/>
      <c r="F36" s="46">
        <v>0</v>
      </c>
      <c r="G36" s="46">
        <v>0</v>
      </c>
      <c r="H36" s="46">
        <v>0</v>
      </c>
      <c r="I36" s="46">
        <v>0</v>
      </c>
      <c r="J36" s="47">
        <v>0</v>
      </c>
    </row>
    <row r="37" spans="1:10" ht="15" customHeight="1" x14ac:dyDescent="0.25">
      <c r="A37" s="193" t="s">
        <v>81</v>
      </c>
      <c r="B37" s="194"/>
      <c r="C37" s="194"/>
      <c r="D37" s="194"/>
      <c r="E37" s="194"/>
      <c r="F37" s="34">
        <f>F34-F35+F36</f>
        <v>0</v>
      </c>
      <c r="G37" s="34">
        <f t="shared" ref="G37:J37" si="7">G34-G35+G36</f>
        <v>0</v>
      </c>
      <c r="H37" s="34">
        <f t="shared" si="7"/>
        <v>0</v>
      </c>
      <c r="I37" s="34">
        <f t="shared" si="7"/>
        <v>0</v>
      </c>
      <c r="J37" s="60">
        <f t="shared" si="7"/>
        <v>0</v>
      </c>
    </row>
    <row r="38" spans="1:10" ht="17.25" customHeight="1" x14ac:dyDescent="0.25"/>
    <row r="39" spans="1:10" x14ac:dyDescent="0.25">
      <c r="A39" s="191" t="s">
        <v>48</v>
      </c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10" ht="13.5" customHeight="1" x14ac:dyDescent="0.25"/>
    <row r="42" spans="1:10" x14ac:dyDescent="0.25">
      <c r="A42" t="s">
        <v>215</v>
      </c>
      <c r="G42" t="s">
        <v>218</v>
      </c>
    </row>
    <row r="43" spans="1:10" x14ac:dyDescent="0.25">
      <c r="A43" t="s">
        <v>216</v>
      </c>
      <c r="G43" t="s">
        <v>219</v>
      </c>
    </row>
    <row r="44" spans="1:10" x14ac:dyDescent="0.25">
      <c r="A44" t="s">
        <v>217</v>
      </c>
    </row>
  </sheetData>
  <mergeCells count="25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F2:H2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>
      <selection activeCell="F4" sqref="F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7.85546875" customWidth="1"/>
    <col min="4" max="8" width="25.28515625" customWidth="1"/>
  </cols>
  <sheetData>
    <row r="1" spans="1:8" ht="42" customHeight="1" x14ac:dyDescent="0.25">
      <c r="A1" s="195" t="s">
        <v>41</v>
      </c>
      <c r="B1" s="195"/>
      <c r="C1" s="195"/>
      <c r="D1" s="195"/>
      <c r="E1" s="195"/>
      <c r="F1" s="195"/>
      <c r="G1" s="195"/>
      <c r="H1" s="195"/>
    </row>
    <row r="2" spans="1:8" ht="18" customHeight="1" x14ac:dyDescent="0.25">
      <c r="A2" s="4"/>
      <c r="B2" s="4"/>
      <c r="C2" s="4"/>
      <c r="D2" s="195" t="s">
        <v>214</v>
      </c>
      <c r="E2" s="195"/>
      <c r="F2" s="195"/>
      <c r="G2" s="4"/>
      <c r="H2" s="4"/>
    </row>
    <row r="3" spans="1:8" ht="15.75" customHeight="1" x14ac:dyDescent="0.25">
      <c r="A3" s="195" t="s">
        <v>22</v>
      </c>
      <c r="B3" s="195"/>
      <c r="C3" s="195"/>
      <c r="D3" s="195"/>
      <c r="E3" s="195"/>
      <c r="F3" s="195"/>
      <c r="G3" s="195"/>
      <c r="H3" s="1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95" t="s">
        <v>4</v>
      </c>
      <c r="B5" s="195"/>
      <c r="C5" s="195"/>
      <c r="D5" s="195"/>
      <c r="E5" s="195"/>
      <c r="F5" s="195"/>
      <c r="G5" s="195"/>
      <c r="H5" s="1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95" t="s">
        <v>58</v>
      </c>
      <c r="B7" s="195"/>
      <c r="C7" s="195"/>
      <c r="D7" s="195"/>
      <c r="E7" s="195"/>
      <c r="F7" s="195"/>
      <c r="G7" s="195"/>
      <c r="H7" s="195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44</v>
      </c>
      <c r="E9" s="21" t="s">
        <v>45</v>
      </c>
      <c r="F9" s="21" t="s">
        <v>42</v>
      </c>
      <c r="G9" s="21" t="s">
        <v>35</v>
      </c>
      <c r="H9" s="21" t="s">
        <v>43</v>
      </c>
    </row>
    <row r="10" spans="1:8" x14ac:dyDescent="0.25">
      <c r="A10" s="38"/>
      <c r="B10" s="39"/>
      <c r="C10" s="37" t="s">
        <v>0</v>
      </c>
      <c r="D10" s="39"/>
      <c r="E10" s="38"/>
      <c r="F10" s="38"/>
      <c r="G10" s="38"/>
      <c r="H10" s="38"/>
    </row>
    <row r="11" spans="1:8" ht="15.75" customHeight="1" x14ac:dyDescent="0.25">
      <c r="A11" s="61">
        <v>6</v>
      </c>
      <c r="B11" s="61"/>
      <c r="C11" s="61" t="s">
        <v>7</v>
      </c>
      <c r="D11" s="62">
        <f>D12+D22+D26+D30+D38</f>
        <v>533379.6399999999</v>
      </c>
      <c r="E11" s="62">
        <f>E12+E22+E26+E30+E38</f>
        <v>576654</v>
      </c>
      <c r="F11" s="62">
        <f>F12+F22+F26+F30+F38</f>
        <v>736195</v>
      </c>
      <c r="G11" s="62">
        <f t="shared" ref="G11:H11" si="0">G12+G22+G26+G30+G38</f>
        <v>773310</v>
      </c>
      <c r="H11" s="62">
        <f t="shared" si="0"/>
        <v>773310</v>
      </c>
    </row>
    <row r="12" spans="1:8" ht="38.25" x14ac:dyDescent="0.25">
      <c r="A12" s="63"/>
      <c r="B12" s="64">
        <v>63</v>
      </c>
      <c r="C12" s="64" t="s">
        <v>37</v>
      </c>
      <c r="D12" s="65">
        <f>SUM(D13+D19)</f>
        <v>470819.58999999997</v>
      </c>
      <c r="E12" s="65">
        <f>SUM(E13+E19)</f>
        <v>467423</v>
      </c>
      <c r="F12" s="65">
        <f>SUM(F13+F19)</f>
        <v>692390</v>
      </c>
      <c r="G12" s="65">
        <f>SUM(G13+G19)</f>
        <v>727140</v>
      </c>
      <c r="H12" s="65">
        <f>SUM(H13+H19)</f>
        <v>727140</v>
      </c>
    </row>
    <row r="13" spans="1:8" x14ac:dyDescent="0.25">
      <c r="A13" s="12"/>
      <c r="B13" s="13"/>
      <c r="C13" s="13"/>
      <c r="D13" s="9">
        <f t="shared" ref="D13:E13" si="1">SUM(D14+D16)</f>
        <v>467999.58999999997</v>
      </c>
      <c r="E13" s="9">
        <f t="shared" si="1"/>
        <v>465432</v>
      </c>
      <c r="F13" s="9">
        <f>SUM(F14+F16)</f>
        <v>686500</v>
      </c>
      <c r="G13" s="9">
        <f t="shared" ref="G13:H13" si="2">SUM(G14+G16)</f>
        <v>721225</v>
      </c>
      <c r="H13" s="9">
        <f t="shared" si="2"/>
        <v>721225</v>
      </c>
    </row>
    <row r="14" spans="1:8" x14ac:dyDescent="0.25">
      <c r="A14" s="66"/>
      <c r="B14" s="67">
        <v>633</v>
      </c>
      <c r="C14" s="67" t="s">
        <v>86</v>
      </c>
      <c r="D14" s="68">
        <f t="shared" ref="D14:H14" si="3">SUM(D15)</f>
        <v>229.05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</row>
    <row r="15" spans="1:8" x14ac:dyDescent="0.25">
      <c r="A15" s="12"/>
      <c r="B15" s="13">
        <v>6331</v>
      </c>
      <c r="C15" s="13" t="s">
        <v>87</v>
      </c>
      <c r="D15" s="8">
        <v>229.05</v>
      </c>
      <c r="E15" s="9"/>
      <c r="F15" s="9"/>
      <c r="G15" s="9"/>
      <c r="H15" s="9"/>
    </row>
    <row r="16" spans="1:8" x14ac:dyDescent="0.25">
      <c r="A16" s="66"/>
      <c r="B16" s="67">
        <v>636</v>
      </c>
      <c r="C16" s="67" t="s">
        <v>88</v>
      </c>
      <c r="D16" s="68">
        <f t="shared" ref="D16:F16" si="4">SUM(D17:D18)</f>
        <v>467770.54</v>
      </c>
      <c r="E16" s="68">
        <f t="shared" si="4"/>
        <v>465432</v>
      </c>
      <c r="F16" s="68">
        <f t="shared" si="4"/>
        <v>686500</v>
      </c>
      <c r="G16" s="68">
        <f t="shared" ref="G16:H16" si="5">SUM(G17:G18)</f>
        <v>721225</v>
      </c>
      <c r="H16" s="68">
        <f t="shared" si="5"/>
        <v>721225</v>
      </c>
    </row>
    <row r="17" spans="1:8" ht="25.5" x14ac:dyDescent="0.25">
      <c r="A17" s="12"/>
      <c r="B17" s="13">
        <v>6361</v>
      </c>
      <c r="C17" s="18" t="s">
        <v>89</v>
      </c>
      <c r="D17" s="8">
        <v>465593.54</v>
      </c>
      <c r="E17" s="9">
        <v>460123</v>
      </c>
      <c r="F17" s="9">
        <v>674500</v>
      </c>
      <c r="G17" s="9">
        <v>708225</v>
      </c>
      <c r="H17" s="9">
        <v>708225</v>
      </c>
    </row>
    <row r="18" spans="1:8" ht="25.5" x14ac:dyDescent="0.25">
      <c r="A18" s="12"/>
      <c r="B18" s="13">
        <v>6362</v>
      </c>
      <c r="C18" s="18" t="s">
        <v>90</v>
      </c>
      <c r="D18" s="8">
        <v>2177</v>
      </c>
      <c r="E18" s="9">
        <v>5309</v>
      </c>
      <c r="F18" s="9">
        <v>12000</v>
      </c>
      <c r="G18" s="9">
        <v>13000</v>
      </c>
      <c r="H18" s="9">
        <v>13000</v>
      </c>
    </row>
    <row r="19" spans="1:8" x14ac:dyDescent="0.25">
      <c r="A19" s="12"/>
      <c r="B19" s="13"/>
      <c r="C19" s="13"/>
      <c r="D19" s="9">
        <f t="shared" ref="D19:H20" si="6">SUM(D20)</f>
        <v>2820</v>
      </c>
      <c r="E19" s="9">
        <f t="shared" si="6"/>
        <v>1991</v>
      </c>
      <c r="F19" s="9">
        <f t="shared" si="6"/>
        <v>5890</v>
      </c>
      <c r="G19" s="9">
        <f t="shared" si="6"/>
        <v>5915</v>
      </c>
      <c r="H19" s="9">
        <f t="shared" si="6"/>
        <v>5915</v>
      </c>
    </row>
    <row r="20" spans="1:8" x14ac:dyDescent="0.25">
      <c r="A20" s="66"/>
      <c r="B20" s="67">
        <v>638</v>
      </c>
      <c r="C20" s="67" t="s">
        <v>91</v>
      </c>
      <c r="D20" s="68">
        <f>SUM(D21)</f>
        <v>2820</v>
      </c>
      <c r="E20" s="68">
        <f>SUM(E21)</f>
        <v>1991</v>
      </c>
      <c r="F20" s="68">
        <f>SUM(F21)</f>
        <v>5890</v>
      </c>
      <c r="G20" s="68">
        <f t="shared" si="6"/>
        <v>5915</v>
      </c>
      <c r="H20" s="68">
        <f t="shared" si="6"/>
        <v>5915</v>
      </c>
    </row>
    <row r="21" spans="1:8" x14ac:dyDescent="0.25">
      <c r="A21" s="12"/>
      <c r="B21" s="13">
        <v>6381</v>
      </c>
      <c r="C21" s="13" t="s">
        <v>92</v>
      </c>
      <c r="D21" s="8">
        <v>2820</v>
      </c>
      <c r="E21" s="9">
        <v>1991</v>
      </c>
      <c r="F21" s="9">
        <v>5890</v>
      </c>
      <c r="G21" s="9">
        <v>5915</v>
      </c>
      <c r="H21" s="9">
        <v>5915</v>
      </c>
    </row>
    <row r="22" spans="1:8" x14ac:dyDescent="0.25">
      <c r="A22" s="69"/>
      <c r="B22" s="70">
        <v>64</v>
      </c>
      <c r="C22" s="70"/>
      <c r="D22" s="65">
        <f t="shared" ref="D22:E24" si="7">SUM(D23)</f>
        <v>0.05</v>
      </c>
      <c r="E22" s="65">
        <f t="shared" si="7"/>
        <v>0</v>
      </c>
      <c r="F22" s="65">
        <f>SUM(F23)</f>
        <v>5</v>
      </c>
      <c r="G22" s="65">
        <f t="shared" ref="G22:H24" si="8">SUM(G23)</f>
        <v>5</v>
      </c>
      <c r="H22" s="65">
        <f t="shared" si="8"/>
        <v>5</v>
      </c>
    </row>
    <row r="23" spans="1:8" x14ac:dyDescent="0.25">
      <c r="A23" s="12"/>
      <c r="B23" s="13"/>
      <c r="C23" s="13"/>
      <c r="D23" s="9">
        <f t="shared" si="7"/>
        <v>0.05</v>
      </c>
      <c r="E23" s="9">
        <f t="shared" si="7"/>
        <v>0</v>
      </c>
      <c r="F23" s="9">
        <f>SUM(F24)</f>
        <v>5</v>
      </c>
      <c r="G23" s="9">
        <f t="shared" si="8"/>
        <v>5</v>
      </c>
      <c r="H23" s="9">
        <f t="shared" si="8"/>
        <v>5</v>
      </c>
    </row>
    <row r="24" spans="1:8" x14ac:dyDescent="0.25">
      <c r="A24" s="66"/>
      <c r="B24" s="67">
        <v>641</v>
      </c>
      <c r="C24" s="67" t="s">
        <v>93</v>
      </c>
      <c r="D24" s="68">
        <f t="shared" si="7"/>
        <v>0.05</v>
      </c>
      <c r="E24" s="68">
        <f t="shared" si="7"/>
        <v>0</v>
      </c>
      <c r="F24" s="68">
        <f>SUM(F25)</f>
        <v>5</v>
      </c>
      <c r="G24" s="68">
        <f t="shared" si="8"/>
        <v>5</v>
      </c>
      <c r="H24" s="68">
        <f t="shared" si="8"/>
        <v>5</v>
      </c>
    </row>
    <row r="25" spans="1:8" x14ac:dyDescent="0.25">
      <c r="A25" s="12"/>
      <c r="B25" s="13">
        <v>6413</v>
      </c>
      <c r="C25" s="13" t="s">
        <v>94</v>
      </c>
      <c r="D25" s="8">
        <v>0.05</v>
      </c>
      <c r="E25" s="9"/>
      <c r="F25" s="9">
        <v>5</v>
      </c>
      <c r="G25" s="9">
        <v>5</v>
      </c>
      <c r="H25" s="9">
        <v>5</v>
      </c>
    </row>
    <row r="26" spans="1:8" x14ac:dyDescent="0.25">
      <c r="A26" s="69"/>
      <c r="B26" s="70">
        <v>65</v>
      </c>
      <c r="C26" s="70"/>
      <c r="D26" s="65">
        <f>SUM(D27)</f>
        <v>25239</v>
      </c>
      <c r="E26" s="65">
        <f t="shared" ref="E26" si="9">SUM(E27)</f>
        <v>11282</v>
      </c>
      <c r="F26" s="65">
        <f>SUM(F27)</f>
        <v>15000</v>
      </c>
      <c r="G26" s="65">
        <f>SUM(G27)</f>
        <v>15750</v>
      </c>
      <c r="H26" s="65">
        <f t="shared" ref="H26" si="10">SUM(H27)</f>
        <v>15750</v>
      </c>
    </row>
    <row r="27" spans="1:8" x14ac:dyDescent="0.25">
      <c r="A27" s="12"/>
      <c r="B27" s="13"/>
      <c r="C27" s="13"/>
      <c r="D27" s="8">
        <f>D28</f>
        <v>25239</v>
      </c>
      <c r="E27" s="9">
        <f>E28</f>
        <v>11282</v>
      </c>
      <c r="F27" s="9">
        <f>SUM(F28)</f>
        <v>15000</v>
      </c>
      <c r="G27" s="9">
        <f>SUM(G28)</f>
        <v>15750</v>
      </c>
      <c r="H27" s="9">
        <f>SUM(H28)</f>
        <v>15750</v>
      </c>
    </row>
    <row r="28" spans="1:8" x14ac:dyDescent="0.25">
      <c r="A28" s="66"/>
      <c r="B28" s="67">
        <v>652</v>
      </c>
      <c r="C28" s="67" t="s">
        <v>95</v>
      </c>
      <c r="D28" s="68">
        <f t="shared" ref="D28:E28" si="11">SUM(D29)</f>
        <v>25239</v>
      </c>
      <c r="E28" s="68">
        <f t="shared" si="11"/>
        <v>11282</v>
      </c>
      <c r="F28" s="68">
        <f>SUM(F29)</f>
        <v>15000</v>
      </c>
      <c r="G28" s="68">
        <f t="shared" ref="G28:H28" si="12">SUM(G29)</f>
        <v>15750</v>
      </c>
      <c r="H28" s="68">
        <f t="shared" si="12"/>
        <v>15750</v>
      </c>
    </row>
    <row r="29" spans="1:8" x14ac:dyDescent="0.25">
      <c r="A29" s="12"/>
      <c r="B29" s="13">
        <v>6526</v>
      </c>
      <c r="C29" s="13" t="s">
        <v>96</v>
      </c>
      <c r="D29" s="8">
        <v>25239</v>
      </c>
      <c r="E29" s="9">
        <v>11282</v>
      </c>
      <c r="F29" s="9">
        <v>15000</v>
      </c>
      <c r="G29" s="9">
        <v>15750</v>
      </c>
      <c r="H29" s="9">
        <v>15750</v>
      </c>
    </row>
    <row r="30" spans="1:8" x14ac:dyDescent="0.25">
      <c r="A30" s="69"/>
      <c r="B30" s="70">
        <v>66</v>
      </c>
      <c r="C30" s="70"/>
      <c r="D30" s="65">
        <f t="shared" ref="D30:E30" si="13">SUM(D32+D34)</f>
        <v>3994</v>
      </c>
      <c r="E30" s="65">
        <f t="shared" si="13"/>
        <v>0</v>
      </c>
      <c r="F30" s="65">
        <f>SUM(F32+F34)</f>
        <v>0</v>
      </c>
      <c r="G30" s="65">
        <f t="shared" ref="G30:H30" si="14">SUM(G32+G34)</f>
        <v>0</v>
      </c>
      <c r="H30" s="65">
        <f t="shared" si="14"/>
        <v>0</v>
      </c>
    </row>
    <row r="31" spans="1:8" x14ac:dyDescent="0.25">
      <c r="A31" s="12"/>
      <c r="B31" s="13"/>
      <c r="C31" s="13"/>
      <c r="D31" s="8"/>
      <c r="E31" s="9"/>
      <c r="F31" s="9"/>
      <c r="G31" s="9"/>
      <c r="H31" s="9"/>
    </row>
    <row r="32" spans="1:8" x14ac:dyDescent="0.25">
      <c r="A32" s="66"/>
      <c r="B32" s="67">
        <v>661</v>
      </c>
      <c r="C32" s="67" t="s">
        <v>97</v>
      </c>
      <c r="D32" s="72">
        <f>D33</f>
        <v>0</v>
      </c>
      <c r="E32" s="68"/>
      <c r="F32" s="68"/>
      <c r="G32" s="68"/>
      <c r="H32" s="68"/>
    </row>
    <row r="33" spans="1:8" x14ac:dyDescent="0.25">
      <c r="A33" s="12"/>
      <c r="B33" s="13">
        <v>6615</v>
      </c>
      <c r="C33" s="13" t="s">
        <v>98</v>
      </c>
      <c r="D33" s="8"/>
      <c r="E33" s="9"/>
      <c r="F33" s="9"/>
      <c r="G33" s="9"/>
      <c r="H33" s="9"/>
    </row>
    <row r="34" spans="1:8" x14ac:dyDescent="0.25">
      <c r="A34" s="66"/>
      <c r="B34" s="67">
        <v>663</v>
      </c>
      <c r="C34" s="67" t="s">
        <v>99</v>
      </c>
      <c r="D34" s="68">
        <f t="shared" ref="D34:E34" si="15">SUM(D35+D36)</f>
        <v>3994</v>
      </c>
      <c r="E34" s="68">
        <f t="shared" si="15"/>
        <v>0</v>
      </c>
      <c r="F34" s="68">
        <f>SUM(F35+F36)</f>
        <v>0</v>
      </c>
      <c r="G34" s="68">
        <f t="shared" ref="G34:H34" si="16">SUM(G35+G36)</f>
        <v>0</v>
      </c>
      <c r="H34" s="68">
        <f t="shared" si="16"/>
        <v>0</v>
      </c>
    </row>
    <row r="35" spans="1:8" x14ac:dyDescent="0.25">
      <c r="A35" s="12"/>
      <c r="B35" s="13">
        <v>6631</v>
      </c>
      <c r="C35" s="13" t="s">
        <v>100</v>
      </c>
      <c r="D35" s="8">
        <v>2088</v>
      </c>
      <c r="E35" s="9"/>
      <c r="F35" s="9"/>
      <c r="G35" s="9"/>
      <c r="H35" s="9"/>
    </row>
    <row r="36" spans="1:8" x14ac:dyDescent="0.25">
      <c r="A36" s="12"/>
      <c r="B36" s="13">
        <v>6632</v>
      </c>
      <c r="C36" s="13" t="s">
        <v>101</v>
      </c>
      <c r="D36" s="8">
        <v>1906</v>
      </c>
      <c r="E36" s="9"/>
      <c r="F36" s="9"/>
      <c r="G36" s="9"/>
      <c r="H36" s="9"/>
    </row>
    <row r="37" spans="1:8" x14ac:dyDescent="0.25">
      <c r="A37" s="12"/>
      <c r="B37" s="13"/>
      <c r="C37" s="13"/>
      <c r="D37" s="8"/>
      <c r="E37" s="9"/>
      <c r="F37" s="9"/>
      <c r="G37" s="9"/>
      <c r="H37" s="9"/>
    </row>
    <row r="38" spans="1:8" ht="38.25" x14ac:dyDescent="0.25">
      <c r="A38" s="69"/>
      <c r="B38" s="70">
        <v>67</v>
      </c>
      <c r="C38" s="64" t="s">
        <v>38</v>
      </c>
      <c r="D38" s="65">
        <f>D40</f>
        <v>33327</v>
      </c>
      <c r="E38" s="65">
        <f>E39</f>
        <v>97949</v>
      </c>
      <c r="F38" s="65">
        <f>F39</f>
        <v>28800</v>
      </c>
      <c r="G38" s="65">
        <f t="shared" ref="G38:H39" si="17">G39</f>
        <v>30415</v>
      </c>
      <c r="H38" s="65">
        <f t="shared" si="17"/>
        <v>30415</v>
      </c>
    </row>
    <row r="39" spans="1:8" x14ac:dyDescent="0.25">
      <c r="A39" s="12"/>
      <c r="B39" s="13"/>
      <c r="C39" s="73" t="s">
        <v>102</v>
      </c>
      <c r="D39" s="8"/>
      <c r="E39" s="9">
        <f>E40</f>
        <v>97949</v>
      </c>
      <c r="F39" s="9">
        <f>F40</f>
        <v>28800</v>
      </c>
      <c r="G39" s="9">
        <f t="shared" si="17"/>
        <v>30415</v>
      </c>
      <c r="H39" s="9">
        <f t="shared" si="17"/>
        <v>30415</v>
      </c>
    </row>
    <row r="40" spans="1:8" ht="38.25" x14ac:dyDescent="0.25">
      <c r="A40" s="66"/>
      <c r="B40" s="67">
        <v>671</v>
      </c>
      <c r="C40" s="74" t="s">
        <v>38</v>
      </c>
      <c r="D40" s="68">
        <f t="shared" ref="D40" si="18">SUM(D41:D42)</f>
        <v>33327</v>
      </c>
      <c r="E40" s="68">
        <f>E41+E42+E43</f>
        <v>97949</v>
      </c>
      <c r="F40" s="68">
        <f>F41+F42+F43</f>
        <v>28800</v>
      </c>
      <c r="G40" s="68">
        <f>G41+G42+G43</f>
        <v>30415</v>
      </c>
      <c r="H40" s="68">
        <f>H41+H42+H43</f>
        <v>30415</v>
      </c>
    </row>
    <row r="41" spans="1:8" x14ac:dyDescent="0.25">
      <c r="A41" s="12"/>
      <c r="B41" s="13">
        <v>6711</v>
      </c>
      <c r="C41" s="73" t="s">
        <v>104</v>
      </c>
      <c r="D41" s="8">
        <v>33327</v>
      </c>
      <c r="E41" s="9">
        <v>88128</v>
      </c>
      <c r="F41" s="9">
        <v>28800</v>
      </c>
      <c r="G41" s="9">
        <v>30415</v>
      </c>
      <c r="H41" s="9">
        <v>30415</v>
      </c>
    </row>
    <row r="42" spans="1:8" ht="25.5" x14ac:dyDescent="0.25">
      <c r="A42" s="12"/>
      <c r="B42" s="13">
        <v>6712</v>
      </c>
      <c r="C42" s="73" t="s">
        <v>103</v>
      </c>
      <c r="D42" s="8"/>
      <c r="E42" s="9">
        <v>9821</v>
      </c>
      <c r="F42" s="9"/>
      <c r="G42" s="9"/>
      <c r="H42" s="9"/>
    </row>
    <row r="43" spans="1:8" x14ac:dyDescent="0.25">
      <c r="A43" s="12"/>
      <c r="B43" s="13"/>
      <c r="C43" s="18"/>
      <c r="D43" s="8"/>
      <c r="E43" s="9"/>
      <c r="F43" s="9"/>
      <c r="G43" s="9"/>
      <c r="H43" s="9"/>
    </row>
    <row r="44" spans="1:8" ht="25.5" x14ac:dyDescent="0.25">
      <c r="A44" s="75">
        <v>7</v>
      </c>
      <c r="B44" s="75">
        <v>7</v>
      </c>
      <c r="C44" s="76" t="s">
        <v>8</v>
      </c>
      <c r="D44" s="77"/>
      <c r="E44" s="62"/>
      <c r="F44" s="62"/>
      <c r="G44" s="62"/>
      <c r="H44" s="62"/>
    </row>
    <row r="45" spans="1:8" ht="25.5" x14ac:dyDescent="0.25">
      <c r="A45" s="73"/>
      <c r="B45" s="73"/>
      <c r="C45" s="78" t="s">
        <v>36</v>
      </c>
      <c r="D45" s="8"/>
      <c r="E45" s="9"/>
      <c r="F45" s="9"/>
      <c r="G45" s="9"/>
      <c r="H45" s="79"/>
    </row>
    <row r="46" spans="1:8" x14ac:dyDescent="0.25">
      <c r="A46" s="73"/>
      <c r="B46" s="13"/>
      <c r="C46" s="13" t="s">
        <v>102</v>
      </c>
      <c r="D46" s="8"/>
      <c r="E46" s="9"/>
      <c r="F46" s="9"/>
      <c r="G46" s="9"/>
      <c r="H46" s="79"/>
    </row>
    <row r="48" spans="1:8" ht="15.75" customHeight="1" x14ac:dyDescent="0.25">
      <c r="A48" s="195" t="s">
        <v>105</v>
      </c>
      <c r="B48" s="195"/>
      <c r="C48" s="195"/>
      <c r="D48" s="195"/>
      <c r="E48" s="195"/>
      <c r="F48" s="195"/>
      <c r="G48" s="195"/>
      <c r="H48" s="195"/>
    </row>
    <row r="50" spans="1:8" ht="25.5" x14ac:dyDescent="0.25">
      <c r="A50" s="21" t="s">
        <v>5</v>
      </c>
      <c r="B50" s="20" t="s">
        <v>6</v>
      </c>
      <c r="C50" s="20" t="s">
        <v>3</v>
      </c>
      <c r="D50" s="20" t="s">
        <v>44</v>
      </c>
      <c r="E50" s="21" t="s">
        <v>45</v>
      </c>
      <c r="F50" s="21" t="s">
        <v>42</v>
      </c>
      <c r="G50" s="21" t="s">
        <v>35</v>
      </c>
      <c r="H50" s="21" t="s">
        <v>43</v>
      </c>
    </row>
    <row r="51" spans="1:8" x14ac:dyDescent="0.25">
      <c r="A51" s="38"/>
      <c r="B51" s="39"/>
      <c r="C51" s="37" t="s">
        <v>1</v>
      </c>
      <c r="D51" s="39"/>
      <c r="E51" s="38"/>
      <c r="F51" s="38"/>
      <c r="G51" s="38"/>
      <c r="H51" s="38"/>
    </row>
    <row r="52" spans="1:8" ht="15.75" customHeight="1" x14ac:dyDescent="0.25">
      <c r="A52" s="61">
        <v>3</v>
      </c>
      <c r="B52" s="61"/>
      <c r="C52" s="61" t="s">
        <v>9</v>
      </c>
      <c r="D52" s="62">
        <f>SUM(D53+D62+D98+D102+D95)</f>
        <v>526016</v>
      </c>
      <c r="E52" s="62">
        <f>SUM(E53+E62+E98+E102+E95)</f>
        <v>566833</v>
      </c>
      <c r="F52" s="62">
        <f>SUM(F53+F62+F98+F102+F95)</f>
        <v>724195</v>
      </c>
      <c r="G52" s="62">
        <f>SUM(G53+G62+G98+G102+G95)</f>
        <v>760310</v>
      </c>
      <c r="H52" s="62">
        <f t="shared" ref="H52" si="19">SUM(H53+H62+H98+H102+H95)</f>
        <v>760310</v>
      </c>
    </row>
    <row r="53" spans="1:8" ht="15.75" customHeight="1" x14ac:dyDescent="0.25">
      <c r="A53" s="63"/>
      <c r="B53" s="64">
        <v>31</v>
      </c>
      <c r="C53" s="64" t="s">
        <v>10</v>
      </c>
      <c r="D53" s="65">
        <f>SUM(D55+D58+D60)</f>
        <v>433215</v>
      </c>
      <c r="E53" s="65">
        <f>SUM(E55+E58+E60)</f>
        <v>442816</v>
      </c>
      <c r="F53" s="65">
        <f>SUM(F55+F58+F60)</f>
        <v>622640</v>
      </c>
      <c r="G53" s="65">
        <f t="shared" ref="G53:H53" si="20">SUM(G55+G58+G60)</f>
        <v>653490</v>
      </c>
      <c r="H53" s="65">
        <f t="shared" si="20"/>
        <v>653490</v>
      </c>
    </row>
    <row r="54" spans="1:8" x14ac:dyDescent="0.25">
      <c r="A54" s="80"/>
      <c r="B54" s="81"/>
      <c r="C54" s="81"/>
      <c r="D54" s="82">
        <f>SUM(D55+D58+D60)</f>
        <v>433215</v>
      </c>
      <c r="E54" s="82">
        <f>SUM(E55+E58)</f>
        <v>381764</v>
      </c>
      <c r="F54" s="82">
        <f>SUM(F55+F58+F60)</f>
        <v>622640</v>
      </c>
      <c r="G54" s="82">
        <f t="shared" ref="G54:H54" si="21">SUM(G55+G58+G60)</f>
        <v>653490</v>
      </c>
      <c r="H54" s="82">
        <f t="shared" si="21"/>
        <v>653490</v>
      </c>
    </row>
    <row r="55" spans="1:8" x14ac:dyDescent="0.25">
      <c r="A55" s="66"/>
      <c r="B55" s="67">
        <v>311</v>
      </c>
      <c r="C55" s="67" t="s">
        <v>106</v>
      </c>
      <c r="D55" s="68">
        <f>SUM(D56+D57)</f>
        <v>355798</v>
      </c>
      <c r="E55" s="68">
        <f>SUM(E56)</f>
        <v>367589</v>
      </c>
      <c r="F55" s="68">
        <f>SUM(F56+F57)</f>
        <v>522000</v>
      </c>
      <c r="G55" s="68">
        <f t="shared" ref="G55:H55" si="22">SUM(G56+G57)</f>
        <v>547850</v>
      </c>
      <c r="H55" s="68">
        <f t="shared" si="22"/>
        <v>547850</v>
      </c>
    </row>
    <row r="56" spans="1:8" x14ac:dyDescent="0.25">
      <c r="A56" s="12"/>
      <c r="B56" s="13">
        <v>3111</v>
      </c>
      <c r="C56" s="13" t="s">
        <v>107</v>
      </c>
      <c r="D56" s="8">
        <v>353205</v>
      </c>
      <c r="E56" s="9">
        <v>367589</v>
      </c>
      <c r="F56" s="9">
        <v>515000</v>
      </c>
      <c r="G56" s="9">
        <v>540500</v>
      </c>
      <c r="H56" s="9">
        <v>540500</v>
      </c>
    </row>
    <row r="57" spans="1:8" x14ac:dyDescent="0.25">
      <c r="A57" s="12"/>
      <c r="B57" s="13">
        <v>3113</v>
      </c>
      <c r="C57" s="13" t="s">
        <v>201</v>
      </c>
      <c r="D57" s="8">
        <v>2593</v>
      </c>
      <c r="E57" s="9"/>
      <c r="F57" s="9">
        <v>7000</v>
      </c>
      <c r="G57" s="9">
        <v>7350</v>
      </c>
      <c r="H57" s="9">
        <v>7350</v>
      </c>
    </row>
    <row r="58" spans="1:8" x14ac:dyDescent="0.25">
      <c r="A58" s="66"/>
      <c r="B58" s="67">
        <v>312</v>
      </c>
      <c r="C58" s="67" t="s">
        <v>108</v>
      </c>
      <c r="D58" s="68">
        <f t="shared" ref="D58:E58" si="23">SUM(D59)</f>
        <v>18587</v>
      </c>
      <c r="E58" s="68">
        <f t="shared" si="23"/>
        <v>14175</v>
      </c>
      <c r="F58" s="68">
        <f>SUM(F59)</f>
        <v>20040</v>
      </c>
      <c r="G58" s="68">
        <f t="shared" ref="G58:H58" si="24">SUM(G59)</f>
        <v>21040</v>
      </c>
      <c r="H58" s="68">
        <f t="shared" si="24"/>
        <v>21040</v>
      </c>
    </row>
    <row r="59" spans="1:8" x14ac:dyDescent="0.25">
      <c r="A59" s="12"/>
      <c r="B59" s="13">
        <v>3121</v>
      </c>
      <c r="C59" s="13" t="s">
        <v>108</v>
      </c>
      <c r="D59" s="8">
        <v>18587</v>
      </c>
      <c r="E59" s="9">
        <v>14175</v>
      </c>
      <c r="F59" s="9">
        <v>20040</v>
      </c>
      <c r="G59" s="9">
        <v>21040</v>
      </c>
      <c r="H59" s="9">
        <v>21040</v>
      </c>
    </row>
    <row r="60" spans="1:8" x14ac:dyDescent="0.25">
      <c r="A60" s="66"/>
      <c r="B60" s="67">
        <v>313</v>
      </c>
      <c r="C60" s="67" t="s">
        <v>109</v>
      </c>
      <c r="D60" s="68">
        <f>SUM(D61)</f>
        <v>58830</v>
      </c>
      <c r="E60" s="68">
        <f>SUM(E61)</f>
        <v>61052</v>
      </c>
      <c r="F60" s="68">
        <f>SUM(F61)</f>
        <v>80600</v>
      </c>
      <c r="G60" s="68">
        <f t="shared" ref="G60:H60" si="25">SUM(G61)</f>
        <v>84600</v>
      </c>
      <c r="H60" s="68">
        <f t="shared" si="25"/>
        <v>84600</v>
      </c>
    </row>
    <row r="61" spans="1:8" x14ac:dyDescent="0.25">
      <c r="A61" s="12"/>
      <c r="B61" s="13">
        <v>3132</v>
      </c>
      <c r="C61" s="13" t="s">
        <v>110</v>
      </c>
      <c r="D61" s="8">
        <v>58830</v>
      </c>
      <c r="E61" s="9">
        <v>61052</v>
      </c>
      <c r="F61" s="9">
        <v>80600</v>
      </c>
      <c r="G61" s="9">
        <v>84600</v>
      </c>
      <c r="H61" s="9">
        <v>84600</v>
      </c>
    </row>
    <row r="62" spans="1:8" x14ac:dyDescent="0.25">
      <c r="A62" s="69"/>
      <c r="B62" s="70">
        <v>32</v>
      </c>
      <c r="C62" s="69" t="s">
        <v>25</v>
      </c>
      <c r="D62" s="65">
        <f>SUM(D64+D69+D76+D86+D88)</f>
        <v>84004</v>
      </c>
      <c r="E62" s="65">
        <f>SUM(E64+E69+E76+E86+E88)</f>
        <v>122026</v>
      </c>
      <c r="F62" s="65">
        <f>SUM(F64+F69+F76+F86+F88)</f>
        <v>93750</v>
      </c>
      <c r="G62" s="65">
        <f t="shared" ref="G62:H62" si="26">SUM(G64+G69+G76+G86+G88)</f>
        <v>98640</v>
      </c>
      <c r="H62" s="65">
        <f t="shared" si="26"/>
        <v>98640</v>
      </c>
    </row>
    <row r="63" spans="1:8" x14ac:dyDescent="0.25">
      <c r="A63" s="80"/>
      <c r="B63" s="81"/>
      <c r="C63" s="81"/>
      <c r="D63" s="84">
        <f>SUM(D64+D69+D76+D86+D88)</f>
        <v>84004</v>
      </c>
      <c r="E63" s="84">
        <f>SUM(E64+E69+E76+E86+E88)</f>
        <v>122026</v>
      </c>
      <c r="F63" s="82">
        <f>SUM(F64+F69+F76+F88)</f>
        <v>93750</v>
      </c>
      <c r="G63" s="82">
        <f t="shared" ref="G63:H63" si="27">SUM(G64+G69+G76+G88)</f>
        <v>98640</v>
      </c>
      <c r="H63" s="82">
        <f t="shared" si="27"/>
        <v>98640</v>
      </c>
    </row>
    <row r="64" spans="1:8" x14ac:dyDescent="0.25">
      <c r="A64" s="66"/>
      <c r="B64" s="66">
        <v>321</v>
      </c>
      <c r="C64" s="66" t="s">
        <v>111</v>
      </c>
      <c r="D64" s="68">
        <f>SUM(D65:D68)</f>
        <v>21865</v>
      </c>
      <c r="E64" s="68">
        <f>SUM(E65:E68)</f>
        <v>21633</v>
      </c>
      <c r="F64" s="68">
        <f>SUM(F65:F68)</f>
        <v>21650</v>
      </c>
      <c r="G64" s="68">
        <f t="shared" ref="G64:H64" si="28">SUM(G65:G68)</f>
        <v>22775</v>
      </c>
      <c r="H64" s="68">
        <f t="shared" si="28"/>
        <v>22775</v>
      </c>
    </row>
    <row r="65" spans="1:8" x14ac:dyDescent="0.25">
      <c r="A65" s="12"/>
      <c r="B65" s="12">
        <v>3211</v>
      </c>
      <c r="C65" s="12" t="s">
        <v>112</v>
      </c>
      <c r="D65" s="8">
        <v>2133</v>
      </c>
      <c r="E65" s="9">
        <v>1858</v>
      </c>
      <c r="F65" s="9">
        <v>1050</v>
      </c>
      <c r="G65" s="9">
        <v>1050</v>
      </c>
      <c r="H65" s="9">
        <v>1050</v>
      </c>
    </row>
    <row r="66" spans="1:8" x14ac:dyDescent="0.25">
      <c r="A66" s="12"/>
      <c r="B66" s="12">
        <v>3212</v>
      </c>
      <c r="C66" s="12" t="s">
        <v>166</v>
      </c>
      <c r="D66" s="8">
        <v>18684</v>
      </c>
      <c r="E66" s="9">
        <v>18581</v>
      </c>
      <c r="F66" s="9">
        <v>20200</v>
      </c>
      <c r="G66" s="9">
        <v>21225</v>
      </c>
      <c r="H66" s="9">
        <v>21225</v>
      </c>
    </row>
    <row r="67" spans="1:8" x14ac:dyDescent="0.25">
      <c r="A67" s="12"/>
      <c r="B67" s="12">
        <v>3213</v>
      </c>
      <c r="C67" s="12" t="s">
        <v>114</v>
      </c>
      <c r="D67" s="8">
        <v>545</v>
      </c>
      <c r="E67" s="9">
        <v>398</v>
      </c>
      <c r="F67" s="9">
        <v>400</v>
      </c>
      <c r="G67" s="9">
        <v>500</v>
      </c>
      <c r="H67" s="9">
        <v>500</v>
      </c>
    </row>
    <row r="68" spans="1:8" x14ac:dyDescent="0.25">
      <c r="A68" s="12"/>
      <c r="B68" s="12">
        <v>3214</v>
      </c>
      <c r="C68" s="12" t="s">
        <v>121</v>
      </c>
      <c r="D68" s="8">
        <v>503</v>
      </c>
      <c r="E68" s="9">
        <v>796</v>
      </c>
      <c r="F68" s="9">
        <v>0</v>
      </c>
      <c r="G68" s="9"/>
      <c r="H68" s="9"/>
    </row>
    <row r="69" spans="1:8" x14ac:dyDescent="0.25">
      <c r="A69" s="66"/>
      <c r="B69" s="85">
        <v>322</v>
      </c>
      <c r="C69" s="86" t="s">
        <v>115</v>
      </c>
      <c r="D69" s="88">
        <f>SUM(D70:D75)</f>
        <v>28876</v>
      </c>
      <c r="E69" s="88">
        <f>SUM(E70:E75)</f>
        <v>32637</v>
      </c>
      <c r="F69" s="88">
        <f>SUM(F70:F75)</f>
        <v>46250</v>
      </c>
      <c r="G69" s="88">
        <f t="shared" ref="G69:H69" si="29">SUM(G70:G75)</f>
        <v>48500</v>
      </c>
      <c r="H69" s="88">
        <f t="shared" si="29"/>
        <v>48500</v>
      </c>
    </row>
    <row r="70" spans="1:8" x14ac:dyDescent="0.25">
      <c r="A70" s="12"/>
      <c r="B70" s="89">
        <v>3221</v>
      </c>
      <c r="C70" s="89" t="s">
        <v>116</v>
      </c>
      <c r="D70" s="148">
        <v>5178</v>
      </c>
      <c r="E70" s="91">
        <v>5973</v>
      </c>
      <c r="F70" s="91">
        <v>3750</v>
      </c>
      <c r="G70" s="9">
        <v>4000</v>
      </c>
      <c r="H70" s="9">
        <v>4000</v>
      </c>
    </row>
    <row r="71" spans="1:8" x14ac:dyDescent="0.25">
      <c r="A71" s="12"/>
      <c r="B71" s="89">
        <v>3222</v>
      </c>
      <c r="C71" s="92" t="s">
        <v>117</v>
      </c>
      <c r="D71" s="148">
        <v>15397</v>
      </c>
      <c r="E71" s="91">
        <v>13272</v>
      </c>
      <c r="F71" s="95">
        <v>30000</v>
      </c>
      <c r="G71" s="9">
        <v>31500</v>
      </c>
      <c r="H71" s="9">
        <v>31500</v>
      </c>
    </row>
    <row r="72" spans="1:8" x14ac:dyDescent="0.25">
      <c r="A72" s="12"/>
      <c r="B72" s="89">
        <v>3223</v>
      </c>
      <c r="C72" s="92" t="s">
        <v>122</v>
      </c>
      <c r="D72" s="148">
        <v>6272</v>
      </c>
      <c r="E72" s="91">
        <v>11945</v>
      </c>
      <c r="F72" s="91">
        <v>6500</v>
      </c>
      <c r="G72" s="9">
        <v>7000</v>
      </c>
      <c r="H72" s="9">
        <v>7000</v>
      </c>
    </row>
    <row r="73" spans="1:8" x14ac:dyDescent="0.25">
      <c r="A73" s="12"/>
      <c r="B73" s="89">
        <v>3224</v>
      </c>
      <c r="C73" s="92" t="s">
        <v>123</v>
      </c>
      <c r="D73" s="148">
        <v>1092</v>
      </c>
      <c r="E73" s="91">
        <v>823</v>
      </c>
      <c r="F73" s="91">
        <v>6000</v>
      </c>
      <c r="G73" s="9">
        <v>6000</v>
      </c>
      <c r="H73" s="9">
        <v>6000</v>
      </c>
    </row>
    <row r="74" spans="1:8" x14ac:dyDescent="0.25">
      <c r="A74" s="12"/>
      <c r="B74" s="89">
        <v>3225</v>
      </c>
      <c r="C74" s="92" t="s">
        <v>124</v>
      </c>
      <c r="D74" s="148">
        <v>937</v>
      </c>
      <c r="E74" s="91">
        <v>624</v>
      </c>
      <c r="F74" s="91">
        <v>0</v>
      </c>
      <c r="G74" s="9"/>
      <c r="H74" s="9"/>
    </row>
    <row r="75" spans="1:8" x14ac:dyDescent="0.25">
      <c r="A75" s="12"/>
      <c r="B75" s="89">
        <v>3227</v>
      </c>
      <c r="C75" s="92" t="s">
        <v>125</v>
      </c>
      <c r="D75" s="148"/>
      <c r="E75" s="91"/>
      <c r="F75" s="91">
        <v>0</v>
      </c>
      <c r="G75" s="9"/>
      <c r="H75" s="9"/>
    </row>
    <row r="76" spans="1:8" x14ac:dyDescent="0.25">
      <c r="A76" s="66"/>
      <c r="B76" s="85">
        <v>323</v>
      </c>
      <c r="C76" s="86" t="s">
        <v>120</v>
      </c>
      <c r="D76" s="88">
        <f t="shared" ref="D76:E76" si="30">SUM(D77:D85)</f>
        <v>23299</v>
      </c>
      <c r="E76" s="88">
        <f t="shared" si="30"/>
        <v>63641</v>
      </c>
      <c r="F76" s="88">
        <f>SUM(F77:F85)</f>
        <v>25650</v>
      </c>
      <c r="G76" s="88">
        <f t="shared" ref="G76:H76" si="31">SUM(G77:G85)</f>
        <v>27165</v>
      </c>
      <c r="H76" s="88">
        <f t="shared" si="31"/>
        <v>27165</v>
      </c>
    </row>
    <row r="77" spans="1:8" x14ac:dyDescent="0.25">
      <c r="A77" s="12"/>
      <c r="B77" s="89">
        <v>3231</v>
      </c>
      <c r="C77" s="92" t="s">
        <v>126</v>
      </c>
      <c r="D77" s="148">
        <v>2382</v>
      </c>
      <c r="E77" s="91">
        <v>2588</v>
      </c>
      <c r="F77" s="91">
        <v>1000</v>
      </c>
      <c r="G77" s="9">
        <v>1050</v>
      </c>
      <c r="H77" s="9">
        <v>1050</v>
      </c>
    </row>
    <row r="78" spans="1:8" x14ac:dyDescent="0.25">
      <c r="A78" s="12"/>
      <c r="B78" s="89">
        <v>3232</v>
      </c>
      <c r="C78" s="92" t="s">
        <v>127</v>
      </c>
      <c r="D78" s="148">
        <v>2645</v>
      </c>
      <c r="E78" s="91">
        <v>44197</v>
      </c>
      <c r="F78" s="91">
        <v>2000</v>
      </c>
      <c r="G78" s="9">
        <v>2100</v>
      </c>
      <c r="H78" s="9">
        <v>2100</v>
      </c>
    </row>
    <row r="79" spans="1:8" x14ac:dyDescent="0.25">
      <c r="A79" s="12"/>
      <c r="B79" s="89">
        <v>3233</v>
      </c>
      <c r="C79" s="92" t="s">
        <v>128</v>
      </c>
      <c r="D79" s="148"/>
      <c r="E79" s="91">
        <v>0</v>
      </c>
      <c r="F79" s="91">
        <v>100</v>
      </c>
      <c r="G79" s="9">
        <v>100</v>
      </c>
      <c r="H79" s="9">
        <v>100</v>
      </c>
    </row>
    <row r="80" spans="1:8" x14ac:dyDescent="0.25">
      <c r="A80" s="12"/>
      <c r="B80" s="89">
        <v>3234</v>
      </c>
      <c r="C80" s="92" t="s">
        <v>129</v>
      </c>
      <c r="D80" s="148">
        <v>756</v>
      </c>
      <c r="E80" s="91">
        <v>690</v>
      </c>
      <c r="F80" s="91">
        <v>700</v>
      </c>
      <c r="G80" s="9">
        <v>750</v>
      </c>
      <c r="H80" s="9">
        <v>750</v>
      </c>
    </row>
    <row r="81" spans="1:8" x14ac:dyDescent="0.25">
      <c r="A81" s="12"/>
      <c r="B81" s="89">
        <v>3235</v>
      </c>
      <c r="C81" s="92" t="s">
        <v>130</v>
      </c>
      <c r="D81" s="148">
        <v>3970</v>
      </c>
      <c r="E81" s="91">
        <v>3716</v>
      </c>
      <c r="F81" s="91">
        <v>2700</v>
      </c>
      <c r="G81" s="9">
        <v>3000</v>
      </c>
      <c r="H81" s="9">
        <v>3000</v>
      </c>
    </row>
    <row r="82" spans="1:8" x14ac:dyDescent="0.25">
      <c r="A82" s="12"/>
      <c r="B82" s="89">
        <v>3236</v>
      </c>
      <c r="C82" s="92" t="s">
        <v>131</v>
      </c>
      <c r="D82" s="148">
        <v>840</v>
      </c>
      <c r="E82" s="91">
        <v>1593</v>
      </c>
      <c r="F82" s="91">
        <v>500</v>
      </c>
      <c r="G82" s="9">
        <v>600</v>
      </c>
      <c r="H82" s="9">
        <v>600</v>
      </c>
    </row>
    <row r="83" spans="1:8" x14ac:dyDescent="0.25">
      <c r="A83" s="12"/>
      <c r="B83" s="89">
        <v>3237</v>
      </c>
      <c r="C83" s="92" t="s">
        <v>132</v>
      </c>
      <c r="D83" s="148">
        <v>2558</v>
      </c>
      <c r="E83" s="91">
        <v>199</v>
      </c>
      <c r="F83" s="91">
        <v>300</v>
      </c>
      <c r="G83" s="9">
        <v>315</v>
      </c>
      <c r="H83" s="9">
        <v>315</v>
      </c>
    </row>
    <row r="84" spans="1:8" x14ac:dyDescent="0.25">
      <c r="A84" s="12"/>
      <c r="B84" s="89">
        <v>3238</v>
      </c>
      <c r="C84" s="92" t="s">
        <v>133</v>
      </c>
      <c r="D84" s="148">
        <v>3129</v>
      </c>
      <c r="E84" s="91">
        <v>2920</v>
      </c>
      <c r="F84" s="91">
        <v>2600</v>
      </c>
      <c r="G84" s="9">
        <v>2700</v>
      </c>
      <c r="H84" s="9">
        <v>2700</v>
      </c>
    </row>
    <row r="85" spans="1:8" x14ac:dyDescent="0.25">
      <c r="A85" s="12"/>
      <c r="B85" s="89">
        <v>3239</v>
      </c>
      <c r="C85" s="92" t="s">
        <v>134</v>
      </c>
      <c r="D85" s="148">
        <v>7019</v>
      </c>
      <c r="E85" s="91">
        <v>7738</v>
      </c>
      <c r="F85" s="91">
        <v>15750</v>
      </c>
      <c r="G85" s="9">
        <v>16550</v>
      </c>
      <c r="H85" s="9">
        <v>16550</v>
      </c>
    </row>
    <row r="86" spans="1:8" x14ac:dyDescent="0.25">
      <c r="A86" s="66"/>
      <c r="B86" s="85">
        <v>324</v>
      </c>
      <c r="C86" s="86"/>
      <c r="D86" s="88">
        <f>SUM(D87)</f>
        <v>0</v>
      </c>
      <c r="E86" s="88">
        <f>SUM(E87)</f>
        <v>0</v>
      </c>
      <c r="F86" s="87">
        <f t="shared" ref="F86:H86" si="32">SUM(F87)</f>
        <v>0</v>
      </c>
      <c r="G86" s="87">
        <f t="shared" si="32"/>
        <v>0</v>
      </c>
      <c r="H86" s="87">
        <f t="shared" si="32"/>
        <v>0</v>
      </c>
    </row>
    <row r="87" spans="1:8" x14ac:dyDescent="0.25">
      <c r="A87" s="12"/>
      <c r="B87" s="89">
        <v>3241</v>
      </c>
      <c r="C87" s="92" t="s">
        <v>135</v>
      </c>
      <c r="D87" s="148"/>
      <c r="E87" s="91"/>
      <c r="F87" s="91"/>
      <c r="G87" s="9"/>
      <c r="H87" s="9"/>
    </row>
    <row r="88" spans="1:8" x14ac:dyDescent="0.25">
      <c r="A88" s="66"/>
      <c r="B88" s="85">
        <v>329</v>
      </c>
      <c r="C88" s="86" t="s">
        <v>118</v>
      </c>
      <c r="D88" s="88">
        <f>SUM(D89:D94)</f>
        <v>9964</v>
      </c>
      <c r="E88" s="88">
        <f>SUM(E89:E94)</f>
        <v>4115</v>
      </c>
      <c r="F88" s="88">
        <f>SUM(F89:F94)</f>
        <v>200</v>
      </c>
      <c r="G88" s="88">
        <f>SUM(G89:G94)</f>
        <v>200</v>
      </c>
      <c r="H88" s="88">
        <f>SUM(H89:H94)</f>
        <v>200</v>
      </c>
    </row>
    <row r="89" spans="1:8" x14ac:dyDescent="0.25">
      <c r="A89" s="12"/>
      <c r="B89" s="93">
        <v>3291</v>
      </c>
      <c r="C89" s="94" t="s">
        <v>136</v>
      </c>
      <c r="D89" s="149">
        <v>146</v>
      </c>
      <c r="E89" s="95">
        <v>133</v>
      </c>
      <c r="F89" s="95"/>
      <c r="G89" s="96"/>
      <c r="H89" s="96"/>
    </row>
    <row r="90" spans="1:8" x14ac:dyDescent="0.25">
      <c r="A90" s="12"/>
      <c r="B90" s="93">
        <v>3293</v>
      </c>
      <c r="C90" s="94" t="s">
        <v>137</v>
      </c>
      <c r="D90" s="149"/>
      <c r="E90" s="95">
        <v>0</v>
      </c>
      <c r="F90" s="95"/>
      <c r="G90" s="96"/>
      <c r="H90" s="96"/>
    </row>
    <row r="91" spans="1:8" x14ac:dyDescent="0.25">
      <c r="A91" s="12"/>
      <c r="B91" s="93">
        <v>3294</v>
      </c>
      <c r="C91" s="94" t="s">
        <v>138</v>
      </c>
      <c r="D91" s="149">
        <v>212</v>
      </c>
      <c r="E91" s="95">
        <v>332</v>
      </c>
      <c r="F91" s="95">
        <v>200</v>
      </c>
      <c r="G91" s="96">
        <v>200</v>
      </c>
      <c r="H91" s="96">
        <v>200</v>
      </c>
    </row>
    <row r="92" spans="1:8" x14ac:dyDescent="0.25">
      <c r="A92" s="12"/>
      <c r="B92" s="93">
        <v>3295</v>
      </c>
      <c r="C92" s="94" t="s">
        <v>139</v>
      </c>
      <c r="D92" s="149">
        <v>2095</v>
      </c>
      <c r="E92" s="95">
        <v>0</v>
      </c>
      <c r="F92" s="95"/>
      <c r="G92" s="96"/>
      <c r="H92" s="96"/>
    </row>
    <row r="93" spans="1:8" x14ac:dyDescent="0.25">
      <c r="A93" s="12"/>
      <c r="B93" s="93">
        <v>3296</v>
      </c>
      <c r="C93" s="94" t="s">
        <v>209</v>
      </c>
      <c r="D93" s="149">
        <v>3389</v>
      </c>
      <c r="E93" s="95"/>
      <c r="F93" s="95"/>
      <c r="G93" s="96"/>
      <c r="H93" s="96"/>
    </row>
    <row r="94" spans="1:8" x14ac:dyDescent="0.25">
      <c r="A94" s="12"/>
      <c r="B94" s="89">
        <v>3299</v>
      </c>
      <c r="C94" s="92" t="s">
        <v>119</v>
      </c>
      <c r="D94" s="148">
        <v>4122</v>
      </c>
      <c r="E94" s="91">
        <v>3650</v>
      </c>
      <c r="F94" s="91"/>
      <c r="G94" s="9"/>
      <c r="H94" s="9"/>
    </row>
    <row r="95" spans="1:8" x14ac:dyDescent="0.25">
      <c r="A95" s="69"/>
      <c r="B95" s="70">
        <v>34</v>
      </c>
      <c r="C95" s="69" t="s">
        <v>170</v>
      </c>
      <c r="D95" s="65">
        <f t="shared" ref="D95:E95" si="33">D96</f>
        <v>2318</v>
      </c>
      <c r="E95" s="65">
        <f t="shared" si="33"/>
        <v>0</v>
      </c>
      <c r="F95" s="65">
        <f>F96</f>
        <v>305</v>
      </c>
      <c r="G95" s="65">
        <f t="shared" ref="G95:H95" si="34">G96</f>
        <v>305</v>
      </c>
      <c r="H95" s="65">
        <f t="shared" si="34"/>
        <v>305</v>
      </c>
    </row>
    <row r="96" spans="1:8" x14ac:dyDescent="0.25">
      <c r="A96" s="66"/>
      <c r="B96" s="85">
        <v>343</v>
      </c>
      <c r="C96" s="86" t="s">
        <v>171</v>
      </c>
      <c r="D96" s="88">
        <f t="shared" ref="D96:E96" si="35">D97</f>
        <v>2318</v>
      </c>
      <c r="E96" s="88">
        <f t="shared" si="35"/>
        <v>0</v>
      </c>
      <c r="F96" s="88">
        <f>F97</f>
        <v>305</v>
      </c>
      <c r="G96" s="88">
        <f t="shared" ref="G96:H96" si="36">G97</f>
        <v>305</v>
      </c>
      <c r="H96" s="88">
        <f t="shared" si="36"/>
        <v>305</v>
      </c>
    </row>
    <row r="97" spans="1:8" x14ac:dyDescent="0.25">
      <c r="A97" s="12"/>
      <c r="B97" s="89">
        <v>3431</v>
      </c>
      <c r="C97" s="179" t="s">
        <v>202</v>
      </c>
      <c r="D97" s="148">
        <v>2318</v>
      </c>
      <c r="E97" s="91"/>
      <c r="F97" s="91">
        <v>305</v>
      </c>
      <c r="G97" s="9">
        <v>305</v>
      </c>
      <c r="H97" s="9">
        <v>305</v>
      </c>
    </row>
    <row r="98" spans="1:8" x14ac:dyDescent="0.25">
      <c r="A98" s="69"/>
      <c r="B98" s="103">
        <v>37</v>
      </c>
      <c r="C98" s="98" t="s">
        <v>140</v>
      </c>
      <c r="D98" s="99">
        <f>D99</f>
        <v>6386</v>
      </c>
      <c r="E98" s="99">
        <f>SUM(E99)</f>
        <v>1991</v>
      </c>
      <c r="F98" s="99">
        <f>SUM(F99)</f>
        <v>7500</v>
      </c>
      <c r="G98" s="99">
        <f t="shared" ref="G98:H100" si="37">SUM(G99)</f>
        <v>7875</v>
      </c>
      <c r="H98" s="99">
        <f t="shared" si="37"/>
        <v>7875</v>
      </c>
    </row>
    <row r="99" spans="1:8" x14ac:dyDescent="0.25">
      <c r="A99" s="80"/>
      <c r="B99" s="81"/>
      <c r="C99" s="81" t="s">
        <v>85</v>
      </c>
      <c r="D99" s="82">
        <f>SUM(D100)</f>
        <v>6386</v>
      </c>
      <c r="E99" s="82">
        <f>SUM(E100)</f>
        <v>1991</v>
      </c>
      <c r="F99" s="82">
        <f>SUM(F100)</f>
        <v>7500</v>
      </c>
      <c r="G99" s="82">
        <f t="shared" si="37"/>
        <v>7875</v>
      </c>
      <c r="H99" s="82">
        <f t="shared" si="37"/>
        <v>7875</v>
      </c>
    </row>
    <row r="100" spans="1:8" ht="30" x14ac:dyDescent="0.25">
      <c r="A100" s="66"/>
      <c r="B100" s="97">
        <v>372</v>
      </c>
      <c r="C100" s="100" t="s">
        <v>141</v>
      </c>
      <c r="D100" s="88">
        <f t="shared" ref="D100:E100" si="38">SUM(D101)</f>
        <v>6386</v>
      </c>
      <c r="E100" s="88">
        <f t="shared" si="38"/>
        <v>1991</v>
      </c>
      <c r="F100" s="88">
        <f>SUM(F101)</f>
        <v>7500</v>
      </c>
      <c r="G100" s="88">
        <f t="shared" si="37"/>
        <v>7875</v>
      </c>
      <c r="H100" s="88">
        <f t="shared" si="37"/>
        <v>7875</v>
      </c>
    </row>
    <row r="101" spans="1:8" x14ac:dyDescent="0.25">
      <c r="A101" s="12"/>
      <c r="B101" s="83">
        <v>3722</v>
      </c>
      <c r="C101" s="83" t="s">
        <v>142</v>
      </c>
      <c r="D101" s="8">
        <v>6386</v>
      </c>
      <c r="E101" s="9">
        <v>1991</v>
      </c>
      <c r="F101" s="9">
        <v>7500</v>
      </c>
      <c r="G101" s="9">
        <v>7875</v>
      </c>
      <c r="H101" s="9">
        <v>7875</v>
      </c>
    </row>
    <row r="102" spans="1:8" x14ac:dyDescent="0.25">
      <c r="A102" s="69"/>
      <c r="B102" s="101">
        <v>38</v>
      </c>
      <c r="C102" s="101" t="s">
        <v>143</v>
      </c>
      <c r="D102" s="71">
        <f>D103</f>
        <v>93</v>
      </c>
      <c r="E102" s="65"/>
      <c r="F102" s="65"/>
      <c r="G102" s="65"/>
      <c r="H102" s="65"/>
    </row>
    <row r="103" spans="1:8" x14ac:dyDescent="0.25">
      <c r="A103" s="80"/>
      <c r="B103" s="102">
        <v>381</v>
      </c>
      <c r="C103" s="102" t="s">
        <v>144</v>
      </c>
      <c r="D103" s="84">
        <f>D104</f>
        <v>93</v>
      </c>
      <c r="E103" s="82"/>
      <c r="F103" s="82"/>
      <c r="G103" s="82"/>
      <c r="H103" s="82"/>
    </row>
    <row r="104" spans="1:8" x14ac:dyDescent="0.25">
      <c r="A104" s="12"/>
      <c r="B104" s="83">
        <v>3811</v>
      </c>
      <c r="C104" s="83" t="s">
        <v>100</v>
      </c>
      <c r="D104" s="8">
        <v>93</v>
      </c>
      <c r="E104" s="9"/>
      <c r="F104" s="9"/>
      <c r="G104" s="9"/>
      <c r="H104" s="9"/>
    </row>
    <row r="105" spans="1:8" x14ac:dyDescent="0.25">
      <c r="D105" s="183"/>
    </row>
    <row r="106" spans="1:8" ht="25.5" x14ac:dyDescent="0.25">
      <c r="A106" s="75">
        <v>4</v>
      </c>
      <c r="B106" s="75"/>
      <c r="C106" s="76" t="s">
        <v>11</v>
      </c>
      <c r="D106" s="62">
        <f>SUM(D107+D109)</f>
        <v>8192</v>
      </c>
      <c r="E106" s="62">
        <f>SUM(E107+E109)</f>
        <v>9821</v>
      </c>
      <c r="F106" s="62">
        <f t="shared" ref="F106:H106" si="39">SUM(F107+F109)</f>
        <v>12000</v>
      </c>
      <c r="G106" s="62">
        <f t="shared" si="39"/>
        <v>13000</v>
      </c>
      <c r="H106" s="62">
        <f t="shared" si="39"/>
        <v>13000</v>
      </c>
    </row>
    <row r="107" spans="1:8" ht="38.25" x14ac:dyDescent="0.25">
      <c r="A107" s="104"/>
      <c r="B107" s="115">
        <v>41</v>
      </c>
      <c r="C107" s="105" t="s">
        <v>145</v>
      </c>
      <c r="D107" s="71"/>
      <c r="E107" s="65"/>
      <c r="F107" s="65"/>
      <c r="G107" s="65"/>
      <c r="H107" s="65"/>
    </row>
    <row r="108" spans="1:8" x14ac:dyDescent="0.25">
      <c r="A108" s="104"/>
      <c r="B108" s="70"/>
      <c r="C108" s="70"/>
      <c r="D108" s="65"/>
      <c r="E108" s="65"/>
      <c r="F108" s="65"/>
      <c r="G108" s="65"/>
      <c r="H108" s="65"/>
    </row>
    <row r="109" spans="1:8" x14ac:dyDescent="0.25">
      <c r="A109" s="106"/>
      <c r="B109" s="107">
        <v>42</v>
      </c>
      <c r="C109" s="108" t="s">
        <v>146</v>
      </c>
      <c r="D109" s="62">
        <f t="shared" ref="D109:E109" si="40">SUM(D112+D110+D117)</f>
        <v>8192</v>
      </c>
      <c r="E109" s="62">
        <f t="shared" si="40"/>
        <v>9821</v>
      </c>
      <c r="F109" s="62">
        <f>SUM(F112+F110+F117)</f>
        <v>12000</v>
      </c>
      <c r="G109" s="62">
        <f t="shared" ref="G109:H109" si="41">SUM(G112+G110+G117)</f>
        <v>13000</v>
      </c>
      <c r="H109" s="62">
        <f t="shared" si="41"/>
        <v>13000</v>
      </c>
    </row>
    <row r="110" spans="1:8" x14ac:dyDescent="0.25">
      <c r="A110" s="74"/>
      <c r="B110" s="109">
        <v>421</v>
      </c>
      <c r="C110" s="110" t="s">
        <v>147</v>
      </c>
      <c r="D110" s="72"/>
      <c r="E110" s="68"/>
      <c r="F110" s="68">
        <f>F111</f>
        <v>0</v>
      </c>
      <c r="G110" s="68">
        <f t="shared" ref="G110:H110" si="42">G111</f>
        <v>0</v>
      </c>
      <c r="H110" s="68">
        <f t="shared" si="42"/>
        <v>0</v>
      </c>
    </row>
    <row r="111" spans="1:8" s="112" customFormat="1" x14ac:dyDescent="0.25">
      <c r="A111" s="73"/>
      <c r="B111" s="111">
        <v>4212</v>
      </c>
      <c r="C111" s="83" t="s">
        <v>148</v>
      </c>
      <c r="D111" s="8"/>
      <c r="E111" s="9"/>
      <c r="F111" s="9">
        <v>0</v>
      </c>
      <c r="G111" s="9"/>
      <c r="H111" s="9"/>
    </row>
    <row r="112" spans="1:8" x14ac:dyDescent="0.25">
      <c r="A112" s="74"/>
      <c r="B112" s="109">
        <v>422</v>
      </c>
      <c r="C112" s="110" t="s">
        <v>149</v>
      </c>
      <c r="D112" s="68">
        <f>SUM(D113:D116)</f>
        <v>5805</v>
      </c>
      <c r="E112" s="68">
        <f>SUM(E113:E116)</f>
        <v>6503</v>
      </c>
      <c r="F112" s="68">
        <f t="shared" ref="F112:H112" si="43">SUM(F113:F116)</f>
        <v>10000</v>
      </c>
      <c r="G112" s="68">
        <f t="shared" si="43"/>
        <v>10000</v>
      </c>
      <c r="H112" s="68">
        <f t="shared" si="43"/>
        <v>10000</v>
      </c>
    </row>
    <row r="113" spans="1:8" s="112" customFormat="1" x14ac:dyDescent="0.25">
      <c r="A113" s="73"/>
      <c r="B113" s="111">
        <v>4221</v>
      </c>
      <c r="C113" s="83" t="s">
        <v>150</v>
      </c>
      <c r="D113" s="8">
        <v>5805</v>
      </c>
      <c r="E113" s="9">
        <v>5309</v>
      </c>
      <c r="F113" s="9">
        <v>10000</v>
      </c>
      <c r="G113" s="9">
        <v>5000</v>
      </c>
      <c r="H113" s="9">
        <v>5000</v>
      </c>
    </row>
    <row r="114" spans="1:8" s="112" customFormat="1" x14ac:dyDescent="0.25">
      <c r="A114" s="73"/>
      <c r="B114" s="111">
        <v>4225</v>
      </c>
      <c r="C114" s="83" t="s">
        <v>151</v>
      </c>
      <c r="D114" s="8"/>
      <c r="E114" s="9">
        <v>530</v>
      </c>
      <c r="F114" s="9"/>
      <c r="G114" s="9"/>
      <c r="H114" s="9">
        <v>5000</v>
      </c>
    </row>
    <row r="115" spans="1:8" x14ac:dyDescent="0.25">
      <c r="A115" s="73"/>
      <c r="B115" s="111">
        <v>4226</v>
      </c>
      <c r="C115" s="83" t="s">
        <v>152</v>
      </c>
      <c r="D115" s="8"/>
      <c r="E115" s="9">
        <v>664</v>
      </c>
      <c r="F115" s="9"/>
      <c r="G115" s="9">
        <v>5000</v>
      </c>
      <c r="H115" s="79"/>
    </row>
    <row r="116" spans="1:8" x14ac:dyDescent="0.25">
      <c r="A116" s="73"/>
      <c r="B116" s="111">
        <v>4227</v>
      </c>
      <c r="C116" s="83" t="s">
        <v>153</v>
      </c>
      <c r="D116" s="8"/>
      <c r="E116" s="9"/>
      <c r="F116" s="9"/>
      <c r="G116" s="9"/>
      <c r="H116" s="79"/>
    </row>
    <row r="117" spans="1:8" x14ac:dyDescent="0.25">
      <c r="A117" s="74"/>
      <c r="B117" s="74">
        <v>424</v>
      </c>
      <c r="C117" s="86"/>
      <c r="D117" s="72">
        <f>D118</f>
        <v>2387</v>
      </c>
      <c r="E117" s="68">
        <f>E118</f>
        <v>3318</v>
      </c>
      <c r="F117" s="68">
        <f>SUM(F118)</f>
        <v>2000</v>
      </c>
      <c r="G117" s="68">
        <f t="shared" ref="G117:H117" si="44">SUM(G118)</f>
        <v>3000</v>
      </c>
      <c r="H117" s="68">
        <f t="shared" si="44"/>
        <v>3000</v>
      </c>
    </row>
    <row r="118" spans="1:8" x14ac:dyDescent="0.25">
      <c r="A118" s="73"/>
      <c r="B118" s="73">
        <v>4241</v>
      </c>
      <c r="C118" s="114" t="s">
        <v>154</v>
      </c>
      <c r="D118" s="8">
        <v>2387</v>
      </c>
      <c r="E118" s="9">
        <v>3318</v>
      </c>
      <c r="F118" s="9">
        <v>2000</v>
      </c>
      <c r="G118" s="9">
        <v>3000</v>
      </c>
      <c r="H118" s="79">
        <v>3000</v>
      </c>
    </row>
  </sheetData>
  <mergeCells count="6">
    <mergeCell ref="A1:H1"/>
    <mergeCell ref="A3:H3"/>
    <mergeCell ref="A5:H5"/>
    <mergeCell ref="A7:H7"/>
    <mergeCell ref="A48:H48"/>
    <mergeCell ref="D2:F2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A7" sqref="A7:F7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95" t="s">
        <v>41</v>
      </c>
      <c r="B1" s="195"/>
      <c r="C1" s="195"/>
      <c r="D1" s="195"/>
      <c r="E1" s="195"/>
      <c r="F1" s="195"/>
    </row>
    <row r="2" spans="1:6" ht="18" customHeight="1" x14ac:dyDescent="0.25">
      <c r="A2" s="25"/>
      <c r="B2" s="195" t="s">
        <v>214</v>
      </c>
      <c r="C2" s="195"/>
      <c r="D2" s="195"/>
      <c r="E2" s="195"/>
      <c r="F2" s="25"/>
    </row>
    <row r="3" spans="1:6" ht="15.75" customHeight="1" x14ac:dyDescent="0.25">
      <c r="A3" s="195" t="s">
        <v>22</v>
      </c>
      <c r="B3" s="195"/>
      <c r="C3" s="195"/>
      <c r="D3" s="195"/>
      <c r="E3" s="195"/>
      <c r="F3" s="195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95" t="s">
        <v>4</v>
      </c>
      <c r="B5" s="195"/>
      <c r="C5" s="195"/>
      <c r="D5" s="195"/>
      <c r="E5" s="195"/>
      <c r="F5" s="195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95" t="s">
        <v>59</v>
      </c>
      <c r="B7" s="195"/>
      <c r="C7" s="195"/>
      <c r="D7" s="195"/>
      <c r="E7" s="195"/>
      <c r="F7" s="195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61</v>
      </c>
      <c r="B9" s="20" t="s">
        <v>44</v>
      </c>
      <c r="C9" s="21" t="s">
        <v>45</v>
      </c>
      <c r="D9" s="21" t="s">
        <v>42</v>
      </c>
      <c r="E9" s="21" t="s">
        <v>35</v>
      </c>
      <c r="F9" s="21" t="s">
        <v>43</v>
      </c>
    </row>
    <row r="10" spans="1:6" x14ac:dyDescent="0.25">
      <c r="A10" s="122" t="s">
        <v>0</v>
      </c>
      <c r="B10" s="128">
        <f>SUM(B11+B14+B17+B20)</f>
        <v>533380</v>
      </c>
      <c r="C10" s="128">
        <f t="shared" ref="C10:F10" si="0">SUM(C11+C14+C17+C20)</f>
        <v>576654</v>
      </c>
      <c r="D10" s="128">
        <f t="shared" si="0"/>
        <v>736195</v>
      </c>
      <c r="E10" s="128">
        <f t="shared" si="0"/>
        <v>734460</v>
      </c>
      <c r="F10" s="128">
        <f t="shared" si="0"/>
        <v>734460</v>
      </c>
    </row>
    <row r="11" spans="1:6" x14ac:dyDescent="0.25">
      <c r="A11" s="121" t="s">
        <v>66</v>
      </c>
      <c r="B11" s="126">
        <f>SUM(B12+B13)</f>
        <v>4924</v>
      </c>
      <c r="C11" s="126">
        <f>SUM(C12+C13)</f>
        <v>11095</v>
      </c>
      <c r="D11" s="126">
        <f t="shared" ref="D11:F11" si="1">SUM(D12+D13)</f>
        <v>10595</v>
      </c>
      <c r="E11" s="126">
        <f t="shared" si="1"/>
        <v>10600</v>
      </c>
      <c r="F11" s="126">
        <f t="shared" si="1"/>
        <v>10600</v>
      </c>
    </row>
    <row r="12" spans="1:6" x14ac:dyDescent="0.25">
      <c r="A12" s="13" t="s">
        <v>67</v>
      </c>
      <c r="B12" s="9">
        <v>4924</v>
      </c>
      <c r="C12" s="9">
        <v>11095</v>
      </c>
      <c r="D12" s="9">
        <v>10590</v>
      </c>
      <c r="E12" s="9">
        <v>10595</v>
      </c>
      <c r="F12" s="9">
        <v>10595</v>
      </c>
    </row>
    <row r="13" spans="1:6" x14ac:dyDescent="0.25">
      <c r="A13" s="13" t="s">
        <v>155</v>
      </c>
      <c r="B13" s="9"/>
      <c r="C13" s="9"/>
      <c r="D13" s="9">
        <v>5</v>
      </c>
      <c r="E13" s="9">
        <v>5</v>
      </c>
      <c r="F13" s="9">
        <v>5</v>
      </c>
    </row>
    <row r="14" spans="1:6" ht="25.5" x14ac:dyDescent="0.25">
      <c r="A14" s="123" t="s">
        <v>64</v>
      </c>
      <c r="B14" s="124">
        <f>SUM(B15+B16)</f>
        <v>54395</v>
      </c>
      <c r="C14" s="124">
        <f>SUM(C15+C16)</f>
        <v>98136</v>
      </c>
      <c r="D14" s="124">
        <f t="shared" ref="D14:F14" si="2">SUM(D15+D16)</f>
        <v>43800</v>
      </c>
      <c r="E14" s="124">
        <f t="shared" si="2"/>
        <v>46165</v>
      </c>
      <c r="F14" s="124">
        <f t="shared" si="2"/>
        <v>46165</v>
      </c>
    </row>
    <row r="15" spans="1:6" ht="25.5" x14ac:dyDescent="0.25">
      <c r="A15" s="18" t="s">
        <v>65</v>
      </c>
      <c r="B15" s="8">
        <v>25992</v>
      </c>
      <c r="C15" s="9">
        <v>11282</v>
      </c>
      <c r="D15" s="9">
        <v>15000</v>
      </c>
      <c r="E15" s="9">
        <v>15750</v>
      </c>
      <c r="F15" s="9">
        <v>15750</v>
      </c>
    </row>
    <row r="16" spans="1:6" x14ac:dyDescent="0.25">
      <c r="A16" s="18" t="s">
        <v>156</v>
      </c>
      <c r="B16" s="8">
        <v>28403</v>
      </c>
      <c r="C16" s="9">
        <v>86854</v>
      </c>
      <c r="D16" s="9">
        <v>28800</v>
      </c>
      <c r="E16" s="9">
        <v>30415</v>
      </c>
      <c r="F16" s="9">
        <v>30415</v>
      </c>
    </row>
    <row r="17" spans="1:6" x14ac:dyDescent="0.25">
      <c r="A17" s="125" t="s">
        <v>62</v>
      </c>
      <c r="B17" s="124">
        <f>SUM(B18+B19)</f>
        <v>470067</v>
      </c>
      <c r="C17" s="124">
        <f>SUM(C18+C19)</f>
        <v>467423</v>
      </c>
      <c r="D17" s="124">
        <f t="shared" ref="D17:F17" si="3">SUM(D18+D19)</f>
        <v>681800</v>
      </c>
      <c r="E17" s="124">
        <f t="shared" si="3"/>
        <v>677695</v>
      </c>
      <c r="F17" s="124">
        <f t="shared" si="3"/>
        <v>677695</v>
      </c>
    </row>
    <row r="18" spans="1:6" x14ac:dyDescent="0.25">
      <c r="A18" s="116" t="s">
        <v>157</v>
      </c>
      <c r="B18" s="8">
        <v>2068</v>
      </c>
      <c r="C18" s="9">
        <v>1991</v>
      </c>
      <c r="D18" s="9">
        <v>5300</v>
      </c>
      <c r="E18" s="9">
        <v>5320</v>
      </c>
      <c r="F18" s="10">
        <v>5320</v>
      </c>
    </row>
    <row r="19" spans="1:6" x14ac:dyDescent="0.25">
      <c r="A19" s="116" t="s">
        <v>63</v>
      </c>
      <c r="B19" s="8">
        <v>467999</v>
      </c>
      <c r="C19" s="9">
        <v>465432</v>
      </c>
      <c r="D19" s="9">
        <v>676500</v>
      </c>
      <c r="E19" s="9">
        <v>672375</v>
      </c>
      <c r="F19" s="10">
        <v>672375</v>
      </c>
    </row>
    <row r="20" spans="1:6" x14ac:dyDescent="0.25">
      <c r="A20" s="127" t="s">
        <v>158</v>
      </c>
      <c r="B20" s="124">
        <f>B21</f>
        <v>3994</v>
      </c>
      <c r="C20" s="124">
        <f t="shared" ref="C20:F20" si="4">C21</f>
        <v>0</v>
      </c>
      <c r="D20" s="124">
        <f t="shared" si="4"/>
        <v>0</v>
      </c>
      <c r="E20" s="124">
        <f t="shared" si="4"/>
        <v>0</v>
      </c>
      <c r="F20" s="124">
        <f t="shared" si="4"/>
        <v>0</v>
      </c>
    </row>
    <row r="21" spans="1:6" x14ac:dyDescent="0.25">
      <c r="A21" s="12" t="s">
        <v>211</v>
      </c>
      <c r="B21" s="8">
        <v>3994</v>
      </c>
      <c r="C21" s="9"/>
      <c r="D21" s="9"/>
      <c r="E21" s="9"/>
      <c r="F21" s="9"/>
    </row>
    <row r="24" spans="1:6" ht="15.75" customHeight="1" x14ac:dyDescent="0.25">
      <c r="A24" s="195" t="s">
        <v>60</v>
      </c>
      <c r="B24" s="195"/>
      <c r="C24" s="195"/>
      <c r="D24" s="195"/>
      <c r="E24" s="195"/>
      <c r="F24" s="195"/>
    </row>
    <row r="25" spans="1:6" ht="18" x14ac:dyDescent="0.25">
      <c r="A25" s="25"/>
      <c r="B25" s="25"/>
      <c r="C25" s="25"/>
      <c r="D25" s="25"/>
      <c r="E25" s="5"/>
      <c r="F25" s="5"/>
    </row>
    <row r="26" spans="1:6" ht="25.5" x14ac:dyDescent="0.25">
      <c r="A26" s="21" t="s">
        <v>61</v>
      </c>
      <c r="B26" s="20" t="s">
        <v>44</v>
      </c>
      <c r="C26" s="21" t="s">
        <v>45</v>
      </c>
      <c r="D26" s="21" t="s">
        <v>42</v>
      </c>
      <c r="E26" s="21" t="s">
        <v>35</v>
      </c>
      <c r="F26" s="21" t="s">
        <v>43</v>
      </c>
    </row>
    <row r="27" spans="1:6" x14ac:dyDescent="0.25">
      <c r="A27" s="122" t="s">
        <v>1</v>
      </c>
      <c r="B27" s="128">
        <f>SUM(B28+B31+B34+B37+B39)</f>
        <v>534208</v>
      </c>
      <c r="C27" s="128">
        <f>SUM(C28+C31+C34+C37)</f>
        <v>576654</v>
      </c>
      <c r="D27" s="128">
        <f t="shared" ref="D27:F27" si="5">SUM(D28+D31+D34+D37)</f>
        <v>736195</v>
      </c>
      <c r="E27" s="128">
        <f t="shared" si="5"/>
        <v>773310</v>
      </c>
      <c r="F27" s="128">
        <f t="shared" si="5"/>
        <v>773310</v>
      </c>
    </row>
    <row r="28" spans="1:6" x14ac:dyDescent="0.25">
      <c r="A28" s="121" t="s">
        <v>66</v>
      </c>
      <c r="B28" s="126">
        <f>SUM(B29+B30)</f>
        <v>4924</v>
      </c>
      <c r="C28" s="126">
        <f>SUM(C29+C30)</f>
        <v>7777</v>
      </c>
      <c r="D28" s="126">
        <f t="shared" ref="D28:F28" si="6">SUM(D29+D30)</f>
        <v>10595</v>
      </c>
      <c r="E28" s="126">
        <f t="shared" si="6"/>
        <v>10600</v>
      </c>
      <c r="F28" s="126">
        <f t="shared" si="6"/>
        <v>10600</v>
      </c>
    </row>
    <row r="29" spans="1:6" x14ac:dyDescent="0.25">
      <c r="A29" s="13" t="s">
        <v>67</v>
      </c>
      <c r="B29" s="9">
        <v>4924</v>
      </c>
      <c r="C29" s="9">
        <v>7777</v>
      </c>
      <c r="D29" s="9">
        <v>10590</v>
      </c>
      <c r="E29" s="9">
        <v>10595</v>
      </c>
      <c r="F29" s="9">
        <v>10595</v>
      </c>
    </row>
    <row r="30" spans="1:6" x14ac:dyDescent="0.25">
      <c r="A30" s="13" t="s">
        <v>155</v>
      </c>
      <c r="B30" s="9"/>
      <c r="C30" s="9"/>
      <c r="D30" s="9">
        <v>5</v>
      </c>
      <c r="E30" s="9">
        <v>5</v>
      </c>
      <c r="F30" s="9">
        <v>5</v>
      </c>
    </row>
    <row r="31" spans="1:6" ht="25.5" x14ac:dyDescent="0.25">
      <c r="A31" s="123" t="s">
        <v>64</v>
      </c>
      <c r="B31" s="124">
        <f>SUM(B32+B33)</f>
        <v>36979</v>
      </c>
      <c r="C31" s="124">
        <f>SUM(C32+C33)</f>
        <v>101454</v>
      </c>
      <c r="D31" s="124">
        <f t="shared" ref="D31:F31" si="7">SUM(D32+D33)</f>
        <v>43800</v>
      </c>
      <c r="E31" s="124">
        <f t="shared" si="7"/>
        <v>46165</v>
      </c>
      <c r="F31" s="124">
        <f t="shared" si="7"/>
        <v>46165</v>
      </c>
    </row>
    <row r="32" spans="1:6" ht="25.5" x14ac:dyDescent="0.25">
      <c r="A32" s="18" t="s">
        <v>65</v>
      </c>
      <c r="B32" s="8">
        <v>8576</v>
      </c>
      <c r="C32" s="9">
        <v>11282</v>
      </c>
      <c r="D32" s="9">
        <v>15000</v>
      </c>
      <c r="E32" s="9">
        <v>15750</v>
      </c>
      <c r="F32" s="9">
        <v>15750</v>
      </c>
    </row>
    <row r="33" spans="1:6" x14ac:dyDescent="0.25">
      <c r="A33" s="18" t="s">
        <v>156</v>
      </c>
      <c r="B33" s="8">
        <v>28403</v>
      </c>
      <c r="C33" s="9">
        <v>90172</v>
      </c>
      <c r="D33" s="9">
        <v>28800</v>
      </c>
      <c r="E33" s="9">
        <v>30415</v>
      </c>
      <c r="F33" s="9">
        <v>30415</v>
      </c>
    </row>
    <row r="34" spans="1:6" x14ac:dyDescent="0.25">
      <c r="A34" s="125" t="s">
        <v>62</v>
      </c>
      <c r="B34" s="124">
        <f>SUM(B35+B36)</f>
        <v>487483</v>
      </c>
      <c r="C34" s="124">
        <f>SUM(C35+C36)</f>
        <v>467423</v>
      </c>
      <c r="D34" s="124">
        <f t="shared" ref="D34:F34" si="8">SUM(D35+D36)</f>
        <v>681800</v>
      </c>
      <c r="E34" s="124">
        <f t="shared" si="8"/>
        <v>716545</v>
      </c>
      <c r="F34" s="124">
        <f t="shared" si="8"/>
        <v>716545</v>
      </c>
    </row>
    <row r="35" spans="1:6" x14ac:dyDescent="0.25">
      <c r="A35" s="116" t="s">
        <v>200</v>
      </c>
      <c r="B35" s="8">
        <v>2068</v>
      </c>
      <c r="C35" s="9">
        <v>1991</v>
      </c>
      <c r="D35" s="9">
        <v>5300</v>
      </c>
      <c r="E35" s="9">
        <v>5320</v>
      </c>
      <c r="F35" s="10">
        <v>5320</v>
      </c>
    </row>
    <row r="36" spans="1:6" x14ac:dyDescent="0.25">
      <c r="A36" s="116" t="s">
        <v>63</v>
      </c>
      <c r="B36" s="8">
        <v>485415</v>
      </c>
      <c r="C36" s="9">
        <v>465432</v>
      </c>
      <c r="D36" s="9">
        <v>676500</v>
      </c>
      <c r="E36" s="9">
        <v>711225</v>
      </c>
      <c r="F36" s="10">
        <v>711225</v>
      </c>
    </row>
    <row r="37" spans="1:6" x14ac:dyDescent="0.25">
      <c r="A37" s="127" t="s">
        <v>158</v>
      </c>
      <c r="B37" s="124">
        <f>B38</f>
        <v>3994</v>
      </c>
      <c r="C37" s="124">
        <f>C39</f>
        <v>0</v>
      </c>
      <c r="D37" s="124">
        <f t="shared" ref="D37:F37" si="9">D39</f>
        <v>0</v>
      </c>
      <c r="E37" s="124">
        <f t="shared" si="9"/>
        <v>0</v>
      </c>
      <c r="F37" s="124">
        <f t="shared" si="9"/>
        <v>0</v>
      </c>
    </row>
    <row r="38" spans="1:6" x14ac:dyDescent="0.25">
      <c r="A38" s="12" t="s">
        <v>212</v>
      </c>
      <c r="B38" s="8">
        <v>3994</v>
      </c>
      <c r="C38" s="9"/>
      <c r="D38" s="9"/>
      <c r="E38" s="9"/>
      <c r="F38" s="9"/>
    </row>
    <row r="39" spans="1:6" s="120" customFormat="1" x14ac:dyDescent="0.25">
      <c r="A39" s="12" t="s">
        <v>213</v>
      </c>
      <c r="B39" s="117">
        <v>828</v>
      </c>
      <c r="C39" s="118"/>
      <c r="D39" s="118"/>
      <c r="E39" s="118"/>
      <c r="F39" s="119"/>
    </row>
  </sheetData>
  <mergeCells count="6">
    <mergeCell ref="A1:F1"/>
    <mergeCell ref="A3:F3"/>
    <mergeCell ref="A5:F5"/>
    <mergeCell ref="A7:F7"/>
    <mergeCell ref="A24:F24"/>
    <mergeCell ref="B2:E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E13" sqref="E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95" t="s">
        <v>41</v>
      </c>
      <c r="B1" s="195"/>
      <c r="C1" s="195"/>
      <c r="D1" s="195"/>
      <c r="E1" s="195"/>
      <c r="F1" s="195"/>
    </row>
    <row r="2" spans="1:6" ht="18" customHeight="1" x14ac:dyDescent="0.25">
      <c r="A2" s="4"/>
      <c r="B2" s="195" t="s">
        <v>214</v>
      </c>
      <c r="C2" s="195"/>
      <c r="D2" s="195"/>
      <c r="E2" s="195"/>
      <c r="F2" s="4"/>
    </row>
    <row r="3" spans="1:6" ht="15.75" x14ac:dyDescent="0.25">
      <c r="A3" s="195" t="s">
        <v>22</v>
      </c>
      <c r="B3" s="195"/>
      <c r="C3" s="195"/>
      <c r="D3" s="195"/>
      <c r="E3" s="208"/>
      <c r="F3" s="20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95" t="s">
        <v>4</v>
      </c>
      <c r="B5" s="196"/>
      <c r="C5" s="196"/>
      <c r="D5" s="196"/>
      <c r="E5" s="196"/>
      <c r="F5" s="19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95" t="s">
        <v>12</v>
      </c>
      <c r="B7" s="214"/>
      <c r="C7" s="214"/>
      <c r="D7" s="214"/>
      <c r="E7" s="214"/>
      <c r="F7" s="21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61</v>
      </c>
      <c r="B9" s="20" t="s">
        <v>44</v>
      </c>
      <c r="C9" s="21" t="s">
        <v>45</v>
      </c>
      <c r="D9" s="21" t="s">
        <v>42</v>
      </c>
      <c r="E9" s="21" t="s">
        <v>35</v>
      </c>
      <c r="F9" s="21" t="s">
        <v>43</v>
      </c>
    </row>
    <row r="10" spans="1:6" ht="15.75" customHeight="1" x14ac:dyDescent="0.25">
      <c r="A10" s="11" t="s">
        <v>13</v>
      </c>
      <c r="B10" s="8"/>
      <c r="C10" s="9"/>
      <c r="D10" s="9"/>
      <c r="E10" s="9"/>
      <c r="F10" s="9"/>
    </row>
    <row r="11" spans="1:6" ht="15.75" customHeight="1" x14ac:dyDescent="0.25">
      <c r="A11" s="11" t="s">
        <v>14</v>
      </c>
      <c r="B11" s="8"/>
      <c r="C11" s="9"/>
      <c r="D11" s="9"/>
      <c r="E11" s="9"/>
      <c r="F11" s="9"/>
    </row>
    <row r="12" spans="1:6" ht="25.5" x14ac:dyDescent="0.25">
      <c r="A12" s="18" t="s">
        <v>15</v>
      </c>
      <c r="B12" s="8"/>
      <c r="C12" s="9"/>
      <c r="D12" s="9"/>
      <c r="E12" s="9"/>
      <c r="F12" s="9"/>
    </row>
    <row r="13" spans="1:6" x14ac:dyDescent="0.25">
      <c r="A13" s="17" t="s">
        <v>16</v>
      </c>
      <c r="B13" s="8"/>
      <c r="C13" s="9"/>
      <c r="D13" s="9"/>
      <c r="E13" s="9"/>
      <c r="F13" s="9"/>
    </row>
    <row r="14" spans="1:6" x14ac:dyDescent="0.25">
      <c r="A14" s="11" t="s">
        <v>17</v>
      </c>
      <c r="B14" s="8"/>
      <c r="C14" s="9"/>
      <c r="D14" s="9"/>
      <c r="E14" s="9"/>
      <c r="F14" s="10"/>
    </row>
    <row r="15" spans="1:6" ht="23.45" customHeight="1" x14ac:dyDescent="0.25">
      <c r="A15" s="16" t="s">
        <v>18</v>
      </c>
      <c r="B15" s="8"/>
      <c r="C15" s="9"/>
      <c r="D15" s="9"/>
      <c r="E15" s="9"/>
      <c r="F15" s="10"/>
    </row>
    <row r="16" spans="1:6" x14ac:dyDescent="0.25">
      <c r="A16" s="123" t="s">
        <v>159</v>
      </c>
      <c r="B16" s="124">
        <f>B17</f>
        <v>15396</v>
      </c>
      <c r="C16" s="124">
        <f>C17</f>
        <v>11282</v>
      </c>
      <c r="D16" s="124">
        <f t="shared" ref="D16:F17" si="0">D17</f>
        <v>30000</v>
      </c>
      <c r="E16" s="124">
        <f t="shared" si="0"/>
        <v>31500</v>
      </c>
      <c r="F16" s="124">
        <f t="shared" si="0"/>
        <v>31500</v>
      </c>
    </row>
    <row r="17" spans="1:6" x14ac:dyDescent="0.25">
      <c r="A17" s="11" t="s">
        <v>160</v>
      </c>
      <c r="B17" s="9">
        <f>B18</f>
        <v>15396</v>
      </c>
      <c r="C17" s="9">
        <f>C18</f>
        <v>11282</v>
      </c>
      <c r="D17" s="9">
        <f t="shared" si="0"/>
        <v>30000</v>
      </c>
      <c r="E17" s="9">
        <f t="shared" si="0"/>
        <v>31500</v>
      </c>
      <c r="F17" s="9">
        <f t="shared" si="0"/>
        <v>31500</v>
      </c>
    </row>
    <row r="18" spans="1:6" x14ac:dyDescent="0.25">
      <c r="A18" s="19" t="s">
        <v>161</v>
      </c>
      <c r="B18" s="8">
        <v>15396</v>
      </c>
      <c r="C18" s="9">
        <v>11282</v>
      </c>
      <c r="D18" s="9">
        <v>30000</v>
      </c>
      <c r="E18" s="9">
        <v>31500</v>
      </c>
      <c r="F18" s="10">
        <v>31500</v>
      </c>
    </row>
  </sheetData>
  <mergeCells count="5">
    <mergeCell ref="A1:F1"/>
    <mergeCell ref="A3:F3"/>
    <mergeCell ref="A5:F5"/>
    <mergeCell ref="A7:F7"/>
    <mergeCell ref="B2:E2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95" t="s">
        <v>41</v>
      </c>
      <c r="B1" s="195"/>
      <c r="C1" s="195"/>
      <c r="D1" s="195"/>
      <c r="E1" s="195"/>
      <c r="F1" s="195"/>
      <c r="G1" s="195"/>
      <c r="H1" s="19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95" t="s">
        <v>22</v>
      </c>
      <c r="B3" s="195"/>
      <c r="C3" s="195"/>
      <c r="D3" s="195"/>
      <c r="E3" s="195"/>
      <c r="F3" s="195"/>
      <c r="G3" s="195"/>
      <c r="H3" s="19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95" t="s">
        <v>70</v>
      </c>
      <c r="B5" s="195"/>
      <c r="C5" s="195"/>
      <c r="D5" s="195"/>
      <c r="E5" s="195"/>
      <c r="F5" s="195"/>
      <c r="G5" s="195"/>
      <c r="H5" s="19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40</v>
      </c>
      <c r="D7" s="20" t="s">
        <v>44</v>
      </c>
      <c r="E7" s="21" t="s">
        <v>45</v>
      </c>
      <c r="F7" s="21" t="s">
        <v>42</v>
      </c>
      <c r="G7" s="21" t="s">
        <v>35</v>
      </c>
      <c r="H7" s="21" t="s">
        <v>43</v>
      </c>
    </row>
    <row r="8" spans="1:8" x14ac:dyDescent="0.25">
      <c r="A8" s="38"/>
      <c r="B8" s="39"/>
      <c r="C8" s="37" t="s">
        <v>72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19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26</v>
      </c>
      <c r="D10" s="8"/>
      <c r="E10" s="9"/>
      <c r="F10" s="9"/>
      <c r="G10" s="9"/>
      <c r="H10" s="9"/>
    </row>
    <row r="11" spans="1:8" x14ac:dyDescent="0.25">
      <c r="A11" s="11"/>
      <c r="B11" s="16"/>
      <c r="C11" s="40"/>
      <c r="D11" s="8"/>
      <c r="E11" s="9"/>
      <c r="F11" s="9"/>
      <c r="G11" s="9"/>
      <c r="H11" s="9"/>
    </row>
    <row r="12" spans="1:8" x14ac:dyDescent="0.25">
      <c r="A12" s="11"/>
      <c r="B12" s="16"/>
      <c r="C12" s="37" t="s">
        <v>75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20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27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95" t="s">
        <v>41</v>
      </c>
      <c r="B1" s="195"/>
      <c r="C1" s="195"/>
      <c r="D1" s="195"/>
      <c r="E1" s="195"/>
      <c r="F1" s="195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95" t="s">
        <v>22</v>
      </c>
      <c r="B3" s="195"/>
      <c r="C3" s="195"/>
      <c r="D3" s="195"/>
      <c r="E3" s="195"/>
      <c r="F3" s="195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95" t="s">
        <v>71</v>
      </c>
      <c r="B5" s="195"/>
      <c r="C5" s="195"/>
      <c r="D5" s="195"/>
      <c r="E5" s="195"/>
      <c r="F5" s="195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61</v>
      </c>
      <c r="B7" s="20" t="s">
        <v>44</v>
      </c>
      <c r="C7" s="21" t="s">
        <v>45</v>
      </c>
      <c r="D7" s="21" t="s">
        <v>42</v>
      </c>
      <c r="E7" s="21" t="s">
        <v>35</v>
      </c>
      <c r="F7" s="21" t="s">
        <v>43</v>
      </c>
    </row>
    <row r="8" spans="1:6" x14ac:dyDescent="0.25">
      <c r="A8" s="11" t="s">
        <v>72</v>
      </c>
      <c r="B8" s="8"/>
      <c r="C8" s="9"/>
      <c r="D8" s="9"/>
      <c r="E8" s="9"/>
      <c r="F8" s="9"/>
    </row>
    <row r="9" spans="1:6" ht="25.5" x14ac:dyDescent="0.25">
      <c r="A9" s="11" t="s">
        <v>73</v>
      </c>
      <c r="B9" s="8"/>
      <c r="C9" s="9"/>
      <c r="D9" s="9"/>
      <c r="E9" s="9"/>
      <c r="F9" s="9"/>
    </row>
    <row r="10" spans="1:6" ht="25.5" x14ac:dyDescent="0.25">
      <c r="A10" s="18" t="s">
        <v>74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75</v>
      </c>
      <c r="B12" s="8"/>
      <c r="C12" s="9"/>
      <c r="D12" s="9"/>
      <c r="E12" s="9"/>
      <c r="F12" s="9"/>
    </row>
    <row r="13" spans="1:6" x14ac:dyDescent="0.25">
      <c r="A13" s="26" t="s">
        <v>66</v>
      </c>
      <c r="B13" s="8"/>
      <c r="C13" s="9"/>
      <c r="D13" s="9"/>
      <c r="E13" s="9"/>
      <c r="F13" s="9"/>
    </row>
    <row r="14" spans="1:6" x14ac:dyDescent="0.25">
      <c r="A14" s="13" t="s">
        <v>67</v>
      </c>
      <c r="B14" s="8"/>
      <c r="C14" s="9"/>
      <c r="D14" s="9"/>
      <c r="E14" s="9"/>
      <c r="F14" s="10"/>
    </row>
    <row r="15" spans="1:6" x14ac:dyDescent="0.25">
      <c r="A15" s="26" t="s">
        <v>68</v>
      </c>
      <c r="B15" s="8"/>
      <c r="C15" s="9"/>
      <c r="D15" s="9"/>
      <c r="E15" s="9"/>
      <c r="F15" s="10"/>
    </row>
    <row r="16" spans="1:6" x14ac:dyDescent="0.25">
      <c r="A16" s="13" t="s">
        <v>69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topLeftCell="A61" zoomScaleNormal="100" workbookViewId="0">
      <selection activeCell="F13" sqref="F13"/>
    </sheetView>
  </sheetViews>
  <sheetFormatPr defaultRowHeight="15" x14ac:dyDescent="0.25"/>
  <cols>
    <col min="1" max="1" width="23.42578125" bestFit="1" customWidth="1"/>
    <col min="2" max="2" width="30" customWidth="1"/>
    <col min="3" max="7" width="25.28515625" customWidth="1"/>
  </cols>
  <sheetData>
    <row r="1" spans="1:9" ht="42" customHeight="1" x14ac:dyDescent="0.25">
      <c r="A1" s="195" t="s">
        <v>41</v>
      </c>
      <c r="B1" s="195"/>
      <c r="C1" s="195"/>
      <c r="D1" s="195"/>
      <c r="E1" s="195"/>
      <c r="F1" s="195"/>
      <c r="G1" s="195"/>
    </row>
    <row r="2" spans="1:9" ht="18" x14ac:dyDescent="0.25">
      <c r="A2" s="25"/>
      <c r="B2" s="25"/>
      <c r="C2" s="195" t="s">
        <v>214</v>
      </c>
      <c r="D2" s="195"/>
      <c r="E2" s="195"/>
      <c r="F2" s="5"/>
      <c r="G2" s="5"/>
    </row>
    <row r="3" spans="1:9" ht="18" customHeight="1" x14ac:dyDescent="0.25">
      <c r="A3" s="195" t="s">
        <v>21</v>
      </c>
      <c r="B3" s="195"/>
      <c r="C3" s="195"/>
      <c r="D3" s="195"/>
      <c r="E3" s="195"/>
      <c r="F3" s="195"/>
      <c r="G3" s="195"/>
    </row>
    <row r="4" spans="1:9" ht="18" x14ac:dyDescent="0.25">
      <c r="A4" s="25"/>
      <c r="B4" s="25"/>
      <c r="C4" s="25"/>
      <c r="D4" s="25"/>
      <c r="E4" s="25"/>
      <c r="F4" s="5"/>
      <c r="G4" s="5"/>
    </row>
    <row r="5" spans="1:9" ht="25.5" x14ac:dyDescent="0.25">
      <c r="A5" s="130" t="s">
        <v>23</v>
      </c>
      <c r="B5" s="20" t="s">
        <v>24</v>
      </c>
      <c r="C5" s="20" t="s">
        <v>44</v>
      </c>
      <c r="D5" s="21" t="s">
        <v>45</v>
      </c>
      <c r="E5" s="21" t="s">
        <v>42</v>
      </c>
      <c r="F5" s="21" t="s">
        <v>35</v>
      </c>
      <c r="G5" s="21" t="s">
        <v>43</v>
      </c>
    </row>
    <row r="6" spans="1:9" ht="14.45" customHeight="1" x14ac:dyDescent="0.25">
      <c r="A6" s="129" t="s">
        <v>28</v>
      </c>
      <c r="B6" s="178" t="s">
        <v>29</v>
      </c>
      <c r="C6" s="8"/>
      <c r="D6" s="9"/>
      <c r="E6" s="9"/>
      <c r="F6" s="9"/>
      <c r="G6" s="9"/>
    </row>
    <row r="7" spans="1:9" x14ac:dyDescent="0.25">
      <c r="A7" s="131">
        <v>1001</v>
      </c>
      <c r="B7" s="132" t="s">
        <v>162</v>
      </c>
      <c r="C7" s="8"/>
      <c r="D7" s="9"/>
      <c r="E7" s="9"/>
      <c r="F7" s="9"/>
      <c r="G7" s="9"/>
    </row>
    <row r="8" spans="1:9" ht="23.45" customHeight="1" x14ac:dyDescent="0.25">
      <c r="A8" s="132" t="s">
        <v>163</v>
      </c>
      <c r="B8" s="132" t="s">
        <v>164</v>
      </c>
      <c r="C8" s="8"/>
      <c r="D8" s="9"/>
      <c r="E8" s="9"/>
      <c r="F8" s="9"/>
      <c r="G8" s="9"/>
    </row>
    <row r="9" spans="1:9" x14ac:dyDescent="0.25">
      <c r="A9" s="133" t="s">
        <v>191</v>
      </c>
      <c r="B9" s="134" t="s">
        <v>85</v>
      </c>
      <c r="C9" s="77"/>
      <c r="D9" s="62"/>
      <c r="E9" s="62"/>
      <c r="F9" s="62"/>
      <c r="G9" s="135"/>
    </row>
    <row r="10" spans="1:9" x14ac:dyDescent="0.25">
      <c r="A10" s="136">
        <v>3</v>
      </c>
      <c r="B10" s="137"/>
      <c r="C10" s="68">
        <f>SUM(C11+C19+C29+C32)</f>
        <v>485415</v>
      </c>
      <c r="D10" s="68">
        <f t="shared" ref="D10" si="0">SUM(D11+D19+D29+D32)</f>
        <v>462114</v>
      </c>
      <c r="E10" s="68">
        <f>SUM(E11+E19+E29+E32)</f>
        <v>674500</v>
      </c>
      <c r="F10" s="68">
        <f t="shared" ref="F10:G10" si="1">SUM(F11+F19+F29+F32)</f>
        <v>708225</v>
      </c>
      <c r="G10" s="68">
        <f t="shared" si="1"/>
        <v>708225</v>
      </c>
    </row>
    <row r="11" spans="1:9" x14ac:dyDescent="0.25">
      <c r="A11" s="138">
        <v>31</v>
      </c>
      <c r="B11" s="139" t="s">
        <v>10</v>
      </c>
      <c r="C11" s="140">
        <f>SUM(C12+C15+C17)</f>
        <v>431863</v>
      </c>
      <c r="D11" s="140">
        <f>SUM(D12+D15+D17)</f>
        <v>441542</v>
      </c>
      <c r="E11" s="140">
        <f>SUM(E12+E15+E17)</f>
        <v>617000</v>
      </c>
      <c r="F11" s="140">
        <f t="shared" ref="F11:G11" si="2">SUM(F12+F15+F17)</f>
        <v>647850</v>
      </c>
      <c r="G11" s="140">
        <f t="shared" si="2"/>
        <v>647850</v>
      </c>
    </row>
    <row r="12" spans="1:9" x14ac:dyDescent="0.25">
      <c r="A12" s="136">
        <v>311</v>
      </c>
      <c r="B12" s="137" t="s">
        <v>165</v>
      </c>
      <c r="C12" s="72">
        <f t="shared" ref="C12:D12" si="3">SUM(C13+C14)</f>
        <v>355799</v>
      </c>
      <c r="D12" s="72">
        <f t="shared" si="3"/>
        <v>366315</v>
      </c>
      <c r="E12" s="72">
        <f>SUM(E13+E14)</f>
        <v>517000</v>
      </c>
      <c r="F12" s="72">
        <f t="shared" ref="F12:G12" si="4">SUM(F13+F14)</f>
        <v>542850</v>
      </c>
      <c r="G12" s="72">
        <f t="shared" si="4"/>
        <v>542850</v>
      </c>
    </row>
    <row r="13" spans="1:9" x14ac:dyDescent="0.25">
      <c r="A13" s="141">
        <v>3111</v>
      </c>
      <c r="B13" s="142" t="s">
        <v>107</v>
      </c>
      <c r="C13" s="8">
        <v>353206</v>
      </c>
      <c r="D13" s="9">
        <v>366315</v>
      </c>
      <c r="E13" s="9">
        <v>510000</v>
      </c>
      <c r="F13" s="9">
        <v>535500</v>
      </c>
      <c r="G13" s="79">
        <v>535500</v>
      </c>
      <c r="I13" s="190"/>
    </row>
    <row r="14" spans="1:9" x14ac:dyDescent="0.25">
      <c r="A14" s="141">
        <v>3113</v>
      </c>
      <c r="B14" s="142" t="s">
        <v>203</v>
      </c>
      <c r="C14" s="8">
        <v>2593</v>
      </c>
      <c r="D14" s="8"/>
      <c r="E14" s="8">
        <v>7000</v>
      </c>
      <c r="F14" s="8">
        <v>7350</v>
      </c>
      <c r="G14" s="180">
        <v>7350</v>
      </c>
    </row>
    <row r="15" spans="1:9" x14ac:dyDescent="0.25">
      <c r="A15" s="136">
        <v>312</v>
      </c>
      <c r="B15" s="137" t="s">
        <v>108</v>
      </c>
      <c r="C15" s="72">
        <f>SUM(C16)</f>
        <v>17414</v>
      </c>
      <c r="D15" s="72">
        <f t="shared" ref="D15:G15" si="5">SUM(D16)</f>
        <v>14175</v>
      </c>
      <c r="E15" s="72">
        <f t="shared" si="5"/>
        <v>20000</v>
      </c>
      <c r="F15" s="72">
        <f t="shared" si="5"/>
        <v>21000</v>
      </c>
      <c r="G15" s="72">
        <f t="shared" si="5"/>
        <v>21000</v>
      </c>
    </row>
    <row r="16" spans="1:9" x14ac:dyDescent="0.25">
      <c r="A16" s="141">
        <v>3121</v>
      </c>
      <c r="B16" s="142" t="s">
        <v>108</v>
      </c>
      <c r="C16" s="8">
        <v>17414</v>
      </c>
      <c r="D16" s="9">
        <v>14175</v>
      </c>
      <c r="E16" s="9">
        <v>20000</v>
      </c>
      <c r="F16" s="9">
        <v>21000</v>
      </c>
      <c r="G16" s="79">
        <v>21000</v>
      </c>
    </row>
    <row r="17" spans="1:7" x14ac:dyDescent="0.25">
      <c r="A17" s="136">
        <v>313</v>
      </c>
      <c r="B17" s="137" t="s">
        <v>109</v>
      </c>
      <c r="C17" s="72">
        <f>SUM(C18)</f>
        <v>58650</v>
      </c>
      <c r="D17" s="72">
        <f t="shared" ref="D17:G17" si="6">SUM(D18)</f>
        <v>61052</v>
      </c>
      <c r="E17" s="72">
        <f t="shared" si="6"/>
        <v>80000</v>
      </c>
      <c r="F17" s="72">
        <f t="shared" si="6"/>
        <v>84000</v>
      </c>
      <c r="G17" s="72">
        <f t="shared" si="6"/>
        <v>84000</v>
      </c>
    </row>
    <row r="18" spans="1:7" x14ac:dyDescent="0.25">
      <c r="A18" s="141">
        <v>3132</v>
      </c>
      <c r="B18" s="142" t="s">
        <v>110</v>
      </c>
      <c r="C18" s="8">
        <v>58650</v>
      </c>
      <c r="D18" s="9">
        <v>61052</v>
      </c>
      <c r="E18" s="9">
        <v>80000</v>
      </c>
      <c r="F18" s="9">
        <v>84000</v>
      </c>
      <c r="G18" s="79">
        <v>84000</v>
      </c>
    </row>
    <row r="19" spans="1:7" x14ac:dyDescent="0.25">
      <c r="A19" s="138">
        <v>32</v>
      </c>
      <c r="B19" s="139" t="s">
        <v>25</v>
      </c>
      <c r="C19" s="140">
        <f>SUM(C20+C24+C26+C22)</f>
        <v>44895</v>
      </c>
      <c r="D19" s="140">
        <f t="shared" ref="D19" si="7">SUM(D20+D24+D26+D22)</f>
        <v>18581</v>
      </c>
      <c r="E19" s="140">
        <f>SUM(E20+E24+E26+E22)</f>
        <v>50000</v>
      </c>
      <c r="F19" s="140">
        <f t="shared" ref="F19:G19" si="8">SUM(F20+F24+F26+F22)</f>
        <v>52500</v>
      </c>
      <c r="G19" s="140">
        <f t="shared" si="8"/>
        <v>52500</v>
      </c>
    </row>
    <row r="20" spans="1:7" x14ac:dyDescent="0.25">
      <c r="A20" s="136">
        <v>321</v>
      </c>
      <c r="B20" s="137" t="s">
        <v>111</v>
      </c>
      <c r="C20" s="72">
        <f>SUM(C21)</f>
        <v>18684</v>
      </c>
      <c r="D20" s="72">
        <f t="shared" ref="D20:G20" si="9">SUM(D21)</f>
        <v>18581</v>
      </c>
      <c r="E20" s="72">
        <f t="shared" si="9"/>
        <v>20000</v>
      </c>
      <c r="F20" s="72">
        <f t="shared" si="9"/>
        <v>21000</v>
      </c>
      <c r="G20" s="72">
        <f t="shared" si="9"/>
        <v>21000</v>
      </c>
    </row>
    <row r="21" spans="1:7" x14ac:dyDescent="0.25">
      <c r="A21" s="141">
        <v>3212</v>
      </c>
      <c r="B21" s="142" t="s">
        <v>166</v>
      </c>
      <c r="C21" s="8">
        <v>18684</v>
      </c>
      <c r="D21" s="9">
        <v>18581</v>
      </c>
      <c r="E21" s="9">
        <v>20000</v>
      </c>
      <c r="F21" s="9">
        <v>21000</v>
      </c>
      <c r="G21" s="79">
        <v>21000</v>
      </c>
    </row>
    <row r="22" spans="1:7" x14ac:dyDescent="0.25">
      <c r="A22" s="136">
        <v>322</v>
      </c>
      <c r="B22" s="137" t="s">
        <v>115</v>
      </c>
      <c r="C22" s="72">
        <f t="shared" ref="C22:D22" si="10">C23</f>
        <v>20481</v>
      </c>
      <c r="D22" s="72">
        <f t="shared" si="10"/>
        <v>0</v>
      </c>
      <c r="E22" s="72">
        <f>E23</f>
        <v>30000</v>
      </c>
      <c r="F22" s="72">
        <f t="shared" ref="F22:G22" si="11">F23</f>
        <v>31500</v>
      </c>
      <c r="G22" s="72">
        <f t="shared" si="11"/>
        <v>31500</v>
      </c>
    </row>
    <row r="23" spans="1:7" x14ac:dyDescent="0.25">
      <c r="A23" s="141">
        <v>3222</v>
      </c>
      <c r="B23" s="142" t="s">
        <v>117</v>
      </c>
      <c r="C23" s="8">
        <v>20481</v>
      </c>
      <c r="D23" s="8"/>
      <c r="E23" s="8">
        <v>30000</v>
      </c>
      <c r="F23" s="8">
        <v>31500</v>
      </c>
      <c r="G23" s="180">
        <v>31500</v>
      </c>
    </row>
    <row r="24" spans="1:7" x14ac:dyDescent="0.25">
      <c r="A24" s="136">
        <v>323</v>
      </c>
      <c r="B24" s="137" t="s">
        <v>120</v>
      </c>
      <c r="C24" s="72">
        <f>SUM(C25)</f>
        <v>246</v>
      </c>
      <c r="D24" s="72">
        <f t="shared" ref="D24:G24" si="12">SUM(D25)</f>
        <v>0</v>
      </c>
      <c r="E24" s="72">
        <f t="shared" si="12"/>
        <v>0</v>
      </c>
      <c r="F24" s="72">
        <f t="shared" si="12"/>
        <v>0</v>
      </c>
      <c r="G24" s="72">
        <f t="shared" si="12"/>
        <v>0</v>
      </c>
    </row>
    <row r="25" spans="1:7" x14ac:dyDescent="0.25">
      <c r="A25" s="141">
        <v>3236</v>
      </c>
      <c r="B25" s="142" t="s">
        <v>131</v>
      </c>
      <c r="C25" s="8">
        <v>246</v>
      </c>
      <c r="D25" s="9"/>
      <c r="E25" s="9"/>
      <c r="F25" s="9"/>
      <c r="G25" s="79"/>
    </row>
    <row r="26" spans="1:7" ht="23.25" customHeight="1" x14ac:dyDescent="0.25">
      <c r="A26" s="136">
        <v>329</v>
      </c>
      <c r="B26" s="137" t="s">
        <v>167</v>
      </c>
      <c r="C26" s="72">
        <f>SUM(C27+C28)</f>
        <v>5484</v>
      </c>
      <c r="D26" s="72">
        <f t="shared" ref="D26:G26" si="13">SUM(D28)</f>
        <v>0</v>
      </c>
      <c r="E26" s="72">
        <f t="shared" si="13"/>
        <v>0</v>
      </c>
      <c r="F26" s="72">
        <f t="shared" si="13"/>
        <v>0</v>
      </c>
      <c r="G26" s="72">
        <f t="shared" si="13"/>
        <v>0</v>
      </c>
    </row>
    <row r="27" spans="1:7" ht="23.25" customHeight="1" x14ac:dyDescent="0.25">
      <c r="A27" s="141">
        <v>3295</v>
      </c>
      <c r="B27" s="142" t="s">
        <v>168</v>
      </c>
      <c r="C27" s="8">
        <v>2095</v>
      </c>
      <c r="D27" s="8"/>
      <c r="E27" s="8"/>
      <c r="F27" s="8"/>
      <c r="G27" s="8"/>
    </row>
    <row r="28" spans="1:7" x14ac:dyDescent="0.25">
      <c r="A28" s="141">
        <v>3296</v>
      </c>
      <c r="B28" s="142" t="s">
        <v>169</v>
      </c>
      <c r="C28" s="8">
        <v>3389</v>
      </c>
      <c r="D28" s="9"/>
      <c r="E28" s="9"/>
      <c r="F28" s="9"/>
      <c r="G28" s="79"/>
    </row>
    <row r="29" spans="1:7" x14ac:dyDescent="0.25">
      <c r="A29" s="138">
        <v>34</v>
      </c>
      <c r="B29" s="139" t="s">
        <v>170</v>
      </c>
      <c r="C29" s="143">
        <f>C30</f>
        <v>2271</v>
      </c>
      <c r="D29" s="140"/>
      <c r="E29" s="140"/>
      <c r="F29" s="140"/>
      <c r="G29" s="144"/>
    </row>
    <row r="30" spans="1:7" x14ac:dyDescent="0.25">
      <c r="A30" s="136">
        <v>343</v>
      </c>
      <c r="B30" s="137" t="s">
        <v>171</v>
      </c>
      <c r="C30" s="72">
        <f>C31</f>
        <v>2271</v>
      </c>
      <c r="D30" s="68"/>
      <c r="E30" s="68"/>
      <c r="F30" s="68"/>
      <c r="G30" s="113"/>
    </row>
    <row r="31" spans="1:7" x14ac:dyDescent="0.25">
      <c r="A31" s="141">
        <v>3433</v>
      </c>
      <c r="B31" s="142" t="s">
        <v>172</v>
      </c>
      <c r="C31" s="8">
        <v>2271</v>
      </c>
      <c r="D31" s="9"/>
      <c r="E31" s="9"/>
      <c r="F31" s="9"/>
      <c r="G31" s="79"/>
    </row>
    <row r="32" spans="1:7" x14ac:dyDescent="0.25">
      <c r="A32" s="138">
        <v>37</v>
      </c>
      <c r="B32" s="139"/>
      <c r="C32" s="143">
        <f>C33</f>
        <v>6386</v>
      </c>
      <c r="D32" s="143">
        <f t="shared" ref="D32:G33" si="14">D33</f>
        <v>1991</v>
      </c>
      <c r="E32" s="143">
        <f t="shared" si="14"/>
        <v>7500</v>
      </c>
      <c r="F32" s="143">
        <f t="shared" si="14"/>
        <v>7875</v>
      </c>
      <c r="G32" s="143">
        <f t="shared" si="14"/>
        <v>7875</v>
      </c>
    </row>
    <row r="33" spans="1:7" ht="25.5" x14ac:dyDescent="0.25">
      <c r="A33" s="136">
        <v>372</v>
      </c>
      <c r="B33" s="137" t="s">
        <v>173</v>
      </c>
      <c r="C33" s="72">
        <f>C34</f>
        <v>6386</v>
      </c>
      <c r="D33" s="72">
        <f t="shared" si="14"/>
        <v>1991</v>
      </c>
      <c r="E33" s="72">
        <f t="shared" si="14"/>
        <v>7500</v>
      </c>
      <c r="F33" s="72">
        <f t="shared" si="14"/>
        <v>7875</v>
      </c>
      <c r="G33" s="72">
        <f t="shared" si="14"/>
        <v>7875</v>
      </c>
    </row>
    <row r="34" spans="1:7" x14ac:dyDescent="0.25">
      <c r="A34" s="141">
        <v>3722</v>
      </c>
      <c r="B34" s="142" t="s">
        <v>142</v>
      </c>
      <c r="C34" s="8">
        <v>6386</v>
      </c>
      <c r="D34" s="9">
        <v>1991</v>
      </c>
      <c r="E34" s="9">
        <v>7500</v>
      </c>
      <c r="F34" s="9">
        <v>7875</v>
      </c>
      <c r="G34" s="79">
        <v>7875</v>
      </c>
    </row>
    <row r="35" spans="1:7" ht="19.5" customHeight="1" x14ac:dyDescent="0.25">
      <c r="A35" s="131">
        <v>1011</v>
      </c>
      <c r="B35" s="132" t="s">
        <v>29</v>
      </c>
      <c r="C35" s="8"/>
      <c r="D35" s="9"/>
      <c r="E35" s="9"/>
      <c r="F35" s="9"/>
      <c r="G35" s="79"/>
    </row>
    <row r="36" spans="1:7" ht="26.25" customHeight="1" x14ac:dyDescent="0.25">
      <c r="A36" s="145" t="s">
        <v>174</v>
      </c>
      <c r="B36" s="145" t="s">
        <v>175</v>
      </c>
      <c r="C36" s="8"/>
      <c r="D36" s="9"/>
      <c r="E36" s="9"/>
      <c r="F36" s="9"/>
      <c r="G36" s="79"/>
    </row>
    <row r="37" spans="1:7" ht="25.5" x14ac:dyDescent="0.25">
      <c r="A37" s="134" t="s">
        <v>193</v>
      </c>
      <c r="B37" s="134" t="s">
        <v>199</v>
      </c>
      <c r="C37" s="77"/>
      <c r="D37" s="62"/>
      <c r="E37" s="62"/>
      <c r="F37" s="62"/>
      <c r="G37" s="135"/>
    </row>
    <row r="38" spans="1:7" x14ac:dyDescent="0.25">
      <c r="A38" s="147">
        <v>3</v>
      </c>
      <c r="B38" s="137"/>
      <c r="C38" s="68">
        <f t="shared" ref="C38:D38" si="15">SUM(C39+C46+C42)</f>
        <v>6209</v>
      </c>
      <c r="D38" s="68">
        <f t="shared" si="15"/>
        <v>11282</v>
      </c>
      <c r="E38" s="68">
        <f>SUM(E39+E46+E42)</f>
        <v>15000</v>
      </c>
      <c r="F38" s="68">
        <f t="shared" ref="F38:G38" si="16">SUM(F39+F46+F42)</f>
        <v>15750</v>
      </c>
      <c r="G38" s="68">
        <f t="shared" si="16"/>
        <v>15750</v>
      </c>
    </row>
    <row r="39" spans="1:7" x14ac:dyDescent="0.25">
      <c r="A39" s="138">
        <v>32</v>
      </c>
      <c r="B39" s="139" t="s">
        <v>25</v>
      </c>
      <c r="C39" s="140">
        <f>SUM(C40+C44)</f>
        <v>0</v>
      </c>
      <c r="D39" s="140">
        <f>SUM(D40+D44)</f>
        <v>11282</v>
      </c>
      <c r="E39" s="140">
        <f>SUM(E40+E44)</f>
        <v>0</v>
      </c>
      <c r="F39" s="140">
        <f t="shared" ref="F39:G39" si="17">SUM(F40+F44)</f>
        <v>0</v>
      </c>
      <c r="G39" s="140">
        <f t="shared" si="17"/>
        <v>0</v>
      </c>
    </row>
    <row r="40" spans="1:7" x14ac:dyDescent="0.25">
      <c r="A40" s="136">
        <v>322</v>
      </c>
      <c r="B40" s="137" t="s">
        <v>115</v>
      </c>
      <c r="C40" s="72">
        <f>SUM(C41:C41)</f>
        <v>0</v>
      </c>
      <c r="D40" s="72">
        <f>SUM(D41:D41)</f>
        <v>11282</v>
      </c>
      <c r="E40" s="72">
        <f>SUM(E41:E41)</f>
        <v>0</v>
      </c>
      <c r="F40" s="72">
        <f>SUM(F41:F41)</f>
        <v>0</v>
      </c>
      <c r="G40" s="72">
        <f>SUM(G41:G41)</f>
        <v>0</v>
      </c>
    </row>
    <row r="41" spans="1:7" x14ac:dyDescent="0.25">
      <c r="A41" s="141">
        <v>3222</v>
      </c>
      <c r="B41" s="142" t="s">
        <v>117</v>
      </c>
      <c r="C41" s="8"/>
      <c r="D41" s="9">
        <v>11282</v>
      </c>
      <c r="E41" s="9"/>
      <c r="F41" s="9"/>
      <c r="G41" s="79"/>
    </row>
    <row r="42" spans="1:7" x14ac:dyDescent="0.25">
      <c r="A42" s="136">
        <v>323</v>
      </c>
      <c r="B42" s="137" t="s">
        <v>120</v>
      </c>
      <c r="C42" s="72">
        <f t="shared" ref="C42:D42" si="18">C43</f>
        <v>6209</v>
      </c>
      <c r="D42" s="72">
        <f t="shared" si="18"/>
        <v>0</v>
      </c>
      <c r="E42" s="72">
        <f>E43</f>
        <v>15000</v>
      </c>
      <c r="F42" s="72">
        <f t="shared" ref="F42:G42" si="19">F43</f>
        <v>15750</v>
      </c>
      <c r="G42" s="72">
        <f t="shared" si="19"/>
        <v>15750</v>
      </c>
    </row>
    <row r="43" spans="1:7" x14ac:dyDescent="0.25">
      <c r="A43" s="141">
        <v>3239</v>
      </c>
      <c r="B43" s="142" t="s">
        <v>134</v>
      </c>
      <c r="C43" s="8">
        <v>6209</v>
      </c>
      <c r="D43" s="8"/>
      <c r="E43" s="8">
        <v>15000</v>
      </c>
      <c r="F43" s="8">
        <v>15750</v>
      </c>
      <c r="G43" s="180">
        <v>15750</v>
      </c>
    </row>
    <row r="44" spans="1:7" ht="16.5" customHeight="1" x14ac:dyDescent="0.25">
      <c r="A44" s="136">
        <v>329</v>
      </c>
      <c r="B44" s="137" t="s">
        <v>167</v>
      </c>
      <c r="C44" s="72">
        <f>SUM(C45)</f>
        <v>0</v>
      </c>
      <c r="D44" s="72">
        <f t="shared" ref="D44:G44" si="20">SUM(D45)</f>
        <v>0</v>
      </c>
      <c r="E44" s="72">
        <f t="shared" si="20"/>
        <v>0</v>
      </c>
      <c r="F44" s="72">
        <f t="shared" si="20"/>
        <v>0</v>
      </c>
      <c r="G44" s="72">
        <f t="shared" si="20"/>
        <v>0</v>
      </c>
    </row>
    <row r="45" spans="1:7" x14ac:dyDescent="0.25">
      <c r="A45" s="141">
        <v>3299</v>
      </c>
      <c r="B45" s="142" t="s">
        <v>119</v>
      </c>
      <c r="C45" s="8"/>
      <c r="D45" s="9"/>
      <c r="E45" s="9"/>
      <c r="F45" s="9"/>
      <c r="G45" s="79"/>
    </row>
    <row r="46" spans="1:7" x14ac:dyDescent="0.25">
      <c r="A46" s="138">
        <v>34</v>
      </c>
      <c r="B46" s="139" t="s">
        <v>170</v>
      </c>
      <c r="C46" s="143"/>
      <c r="D46" s="140">
        <f>D47</f>
        <v>0</v>
      </c>
      <c r="E46" s="140">
        <f t="shared" ref="E46:G47" si="21">E47</f>
        <v>0</v>
      </c>
      <c r="F46" s="140">
        <f t="shared" si="21"/>
        <v>0</v>
      </c>
      <c r="G46" s="140">
        <f t="shared" si="21"/>
        <v>0</v>
      </c>
    </row>
    <row r="47" spans="1:7" x14ac:dyDescent="0.25">
      <c r="A47" s="136">
        <v>343</v>
      </c>
      <c r="B47" s="137" t="s">
        <v>171</v>
      </c>
      <c r="C47" s="72"/>
      <c r="D47" s="68">
        <f>D48</f>
        <v>0</v>
      </c>
      <c r="E47" s="68">
        <f t="shared" si="21"/>
        <v>0</v>
      </c>
      <c r="F47" s="68">
        <f t="shared" si="21"/>
        <v>0</v>
      </c>
      <c r="G47" s="68">
        <f t="shared" si="21"/>
        <v>0</v>
      </c>
    </row>
    <row r="48" spans="1:7" x14ac:dyDescent="0.25">
      <c r="A48" s="141">
        <v>3434</v>
      </c>
      <c r="B48" s="142" t="s">
        <v>176</v>
      </c>
      <c r="C48" s="8"/>
      <c r="D48" s="9"/>
      <c r="E48" s="9"/>
      <c r="F48" s="9"/>
      <c r="G48" s="79"/>
    </row>
    <row r="49" spans="1:7" x14ac:dyDescent="0.25">
      <c r="A49" s="138">
        <v>38</v>
      </c>
      <c r="B49" s="139" t="s">
        <v>143</v>
      </c>
      <c r="C49" s="143">
        <f>C50</f>
        <v>0</v>
      </c>
      <c r="D49" s="140"/>
      <c r="E49" s="140"/>
      <c r="F49" s="140"/>
      <c r="G49" s="144"/>
    </row>
    <row r="50" spans="1:7" x14ac:dyDescent="0.25">
      <c r="A50" s="136">
        <v>381</v>
      </c>
      <c r="B50" s="137" t="s">
        <v>177</v>
      </c>
      <c r="C50" s="72">
        <f>C51</f>
        <v>0</v>
      </c>
      <c r="D50" s="68"/>
      <c r="E50" s="68"/>
      <c r="F50" s="68"/>
      <c r="G50" s="113"/>
    </row>
    <row r="51" spans="1:7" x14ac:dyDescent="0.25">
      <c r="A51" s="141">
        <v>3811</v>
      </c>
      <c r="B51" s="142" t="s">
        <v>100</v>
      </c>
      <c r="C51" s="8"/>
      <c r="D51" s="9"/>
      <c r="E51" s="9"/>
      <c r="F51" s="9"/>
      <c r="G51" s="79"/>
    </row>
    <row r="52" spans="1:7" x14ac:dyDescent="0.25">
      <c r="A52" s="146" t="s">
        <v>194</v>
      </c>
      <c r="B52" s="134" t="s">
        <v>104</v>
      </c>
      <c r="C52" s="77"/>
      <c r="D52" s="62"/>
      <c r="E52" s="62"/>
      <c r="F52" s="62"/>
      <c r="G52" s="135"/>
    </row>
    <row r="53" spans="1:7" x14ac:dyDescent="0.25">
      <c r="A53" s="147">
        <v>3</v>
      </c>
      <c r="B53" s="137"/>
      <c r="C53" s="68">
        <f>SUM(C54+C85)</f>
        <v>28403</v>
      </c>
      <c r="D53" s="68">
        <f t="shared" ref="D53:G53" si="22">SUM(D54+D85)</f>
        <v>90172</v>
      </c>
      <c r="E53" s="68">
        <f t="shared" si="22"/>
        <v>28800</v>
      </c>
      <c r="F53" s="68">
        <f t="shared" si="22"/>
        <v>30415</v>
      </c>
      <c r="G53" s="68">
        <f t="shared" si="22"/>
        <v>30415</v>
      </c>
    </row>
    <row r="54" spans="1:7" x14ac:dyDescent="0.25">
      <c r="A54" s="138">
        <v>32</v>
      </c>
      <c r="B54" s="139" t="s">
        <v>25</v>
      </c>
      <c r="C54" s="140">
        <f>SUM(C55+C60+C67+C77+C79)</f>
        <v>28403</v>
      </c>
      <c r="D54" s="140">
        <f t="shared" ref="D54:G54" si="23">SUM(D55+D60+D67+D77+D79)</f>
        <v>90172</v>
      </c>
      <c r="E54" s="140">
        <f t="shared" si="23"/>
        <v>28500</v>
      </c>
      <c r="F54" s="140">
        <f t="shared" si="23"/>
        <v>30115</v>
      </c>
      <c r="G54" s="140">
        <f t="shared" si="23"/>
        <v>30115</v>
      </c>
    </row>
    <row r="55" spans="1:7" x14ac:dyDescent="0.25">
      <c r="A55" s="66">
        <v>321</v>
      </c>
      <c r="B55" s="66" t="s">
        <v>111</v>
      </c>
      <c r="C55" s="68">
        <f>SUM(C56:C59)</f>
        <v>1849</v>
      </c>
      <c r="D55" s="68">
        <f>SUM(D56:D59)</f>
        <v>3052</v>
      </c>
      <c r="E55" s="68">
        <f>SUM(E56:E59)</f>
        <v>1300</v>
      </c>
      <c r="F55" s="68">
        <f t="shared" ref="F55:G55" si="24">SUM(F56:F59)</f>
        <v>1500</v>
      </c>
      <c r="G55" s="68">
        <f t="shared" si="24"/>
        <v>1500</v>
      </c>
    </row>
    <row r="56" spans="1:7" x14ac:dyDescent="0.25">
      <c r="A56" s="12">
        <v>3211</v>
      </c>
      <c r="B56" s="12" t="s">
        <v>112</v>
      </c>
      <c r="C56" s="8">
        <v>1022</v>
      </c>
      <c r="D56" s="9">
        <v>1858</v>
      </c>
      <c r="E56" s="9">
        <v>900</v>
      </c>
      <c r="F56" s="9">
        <v>1000</v>
      </c>
      <c r="G56" s="9">
        <v>1000</v>
      </c>
    </row>
    <row r="57" spans="1:7" x14ac:dyDescent="0.25">
      <c r="A57" s="12">
        <v>3212</v>
      </c>
      <c r="B57" s="12" t="s">
        <v>113</v>
      </c>
      <c r="C57" s="8"/>
      <c r="D57" s="9"/>
      <c r="E57" s="9"/>
      <c r="F57" s="9"/>
      <c r="G57" s="9"/>
    </row>
    <row r="58" spans="1:7" x14ac:dyDescent="0.25">
      <c r="A58" s="12">
        <v>3213</v>
      </c>
      <c r="B58" s="12" t="s">
        <v>114</v>
      </c>
      <c r="C58" s="8">
        <v>325</v>
      </c>
      <c r="D58" s="9">
        <v>398</v>
      </c>
      <c r="E58" s="9">
        <v>400</v>
      </c>
      <c r="F58" s="9">
        <v>500</v>
      </c>
      <c r="G58" s="9">
        <v>500</v>
      </c>
    </row>
    <row r="59" spans="1:7" x14ac:dyDescent="0.25">
      <c r="A59" s="12">
        <v>3214</v>
      </c>
      <c r="B59" s="12" t="s">
        <v>121</v>
      </c>
      <c r="C59" s="8">
        <v>502</v>
      </c>
      <c r="D59" s="9">
        <v>796</v>
      </c>
      <c r="E59" s="9"/>
      <c r="F59" s="9"/>
      <c r="G59" s="9"/>
    </row>
    <row r="60" spans="1:7" x14ac:dyDescent="0.25">
      <c r="A60" s="85">
        <v>322</v>
      </c>
      <c r="B60" s="86" t="s">
        <v>115</v>
      </c>
      <c r="C60" s="88">
        <f>SUM(C61:C66)</f>
        <v>11303</v>
      </c>
      <c r="D60" s="88">
        <f t="shared" ref="D60" si="25">SUM(D61:D66)</f>
        <v>19365</v>
      </c>
      <c r="E60" s="88">
        <f>SUM(E61:E66)</f>
        <v>16350</v>
      </c>
      <c r="F60" s="88">
        <f t="shared" ref="F60:G60" si="26">SUM(F61:F66)</f>
        <v>17000</v>
      </c>
      <c r="G60" s="88">
        <f t="shared" si="26"/>
        <v>17000</v>
      </c>
    </row>
    <row r="61" spans="1:7" x14ac:dyDescent="0.25">
      <c r="A61" s="89">
        <v>3221</v>
      </c>
      <c r="B61" s="89" t="s">
        <v>116</v>
      </c>
      <c r="C61" s="148">
        <v>3527</v>
      </c>
      <c r="D61" s="91">
        <v>5973</v>
      </c>
      <c r="E61" s="91">
        <v>3850</v>
      </c>
      <c r="F61" s="9">
        <v>4000</v>
      </c>
      <c r="G61" s="9">
        <v>4000</v>
      </c>
    </row>
    <row r="62" spans="1:7" x14ac:dyDescent="0.25">
      <c r="A62" s="89">
        <v>3222</v>
      </c>
      <c r="B62" s="92" t="s">
        <v>117</v>
      </c>
      <c r="C62" s="90">
        <v>127</v>
      </c>
      <c r="D62" s="91"/>
      <c r="E62" s="91"/>
      <c r="F62" s="9"/>
      <c r="G62" s="9"/>
    </row>
    <row r="63" spans="1:7" x14ac:dyDescent="0.25">
      <c r="A63" s="89">
        <v>3223</v>
      </c>
      <c r="B63" s="92" t="s">
        <v>122</v>
      </c>
      <c r="C63" s="148">
        <v>6272</v>
      </c>
      <c r="D63" s="91">
        <v>11945</v>
      </c>
      <c r="E63" s="91">
        <v>6500</v>
      </c>
      <c r="F63" s="9">
        <v>7000</v>
      </c>
      <c r="G63" s="9">
        <v>7000</v>
      </c>
    </row>
    <row r="64" spans="1:7" x14ac:dyDescent="0.25">
      <c r="A64" s="89">
        <v>3224</v>
      </c>
      <c r="B64" s="92" t="s">
        <v>123</v>
      </c>
      <c r="C64" s="148">
        <v>551</v>
      </c>
      <c r="D64" s="91">
        <v>823</v>
      </c>
      <c r="E64" s="91">
        <v>6000</v>
      </c>
      <c r="F64" s="9">
        <v>6000</v>
      </c>
      <c r="G64" s="9">
        <v>6000</v>
      </c>
    </row>
    <row r="65" spans="1:7" x14ac:dyDescent="0.25">
      <c r="A65" s="89">
        <v>3225</v>
      </c>
      <c r="B65" s="92" t="s">
        <v>124</v>
      </c>
      <c r="C65" s="148">
        <v>826</v>
      </c>
      <c r="D65" s="91">
        <v>624</v>
      </c>
      <c r="E65" s="91"/>
      <c r="F65" s="9"/>
      <c r="G65" s="9"/>
    </row>
    <row r="66" spans="1:7" x14ac:dyDescent="0.25">
      <c r="A66" s="89">
        <v>3227</v>
      </c>
      <c r="B66" s="92" t="s">
        <v>125</v>
      </c>
      <c r="C66" s="148"/>
      <c r="D66" s="91"/>
      <c r="E66" s="91"/>
      <c r="F66" s="9"/>
      <c r="G66" s="9"/>
    </row>
    <row r="67" spans="1:7" x14ac:dyDescent="0.25">
      <c r="A67" s="85">
        <v>323</v>
      </c>
      <c r="B67" s="86" t="s">
        <v>120</v>
      </c>
      <c r="C67" s="88">
        <f>SUM(C68:C76)</f>
        <v>14452</v>
      </c>
      <c r="D67" s="88">
        <f>SUM(D68:D76)</f>
        <v>63640</v>
      </c>
      <c r="E67" s="88">
        <f>SUM(E68:E76)</f>
        <v>10650</v>
      </c>
      <c r="F67" s="87">
        <f t="shared" ref="F67:G67" si="27">SUM(F68:F76)</f>
        <v>11415</v>
      </c>
      <c r="G67" s="87">
        <f t="shared" si="27"/>
        <v>11415</v>
      </c>
    </row>
    <row r="68" spans="1:7" x14ac:dyDescent="0.25">
      <c r="A68" s="89">
        <v>3231</v>
      </c>
      <c r="B68" s="92" t="s">
        <v>126</v>
      </c>
      <c r="C68" s="148">
        <v>2352</v>
      </c>
      <c r="D68" s="91">
        <v>2588</v>
      </c>
      <c r="E68" s="91">
        <v>1000</v>
      </c>
      <c r="F68" s="9">
        <v>1050</v>
      </c>
      <c r="G68" s="9">
        <v>1050</v>
      </c>
    </row>
    <row r="69" spans="1:7" x14ac:dyDescent="0.25">
      <c r="A69" s="89">
        <v>3232</v>
      </c>
      <c r="B69" s="92" t="s">
        <v>127</v>
      </c>
      <c r="C69" s="148">
        <v>2423</v>
      </c>
      <c r="D69" s="91">
        <v>44197</v>
      </c>
      <c r="E69" s="91">
        <v>2000</v>
      </c>
      <c r="F69" s="9">
        <v>2100</v>
      </c>
      <c r="G69" s="9">
        <v>2100</v>
      </c>
    </row>
    <row r="70" spans="1:7" x14ac:dyDescent="0.25">
      <c r="A70" s="89">
        <v>3233</v>
      </c>
      <c r="B70" s="92" t="s">
        <v>128</v>
      </c>
      <c r="C70" s="148"/>
      <c r="D70" s="91"/>
      <c r="E70" s="91">
        <v>100</v>
      </c>
      <c r="F70" s="9">
        <v>100</v>
      </c>
      <c r="G70" s="9">
        <v>100</v>
      </c>
    </row>
    <row r="71" spans="1:7" x14ac:dyDescent="0.25">
      <c r="A71" s="89">
        <v>3234</v>
      </c>
      <c r="B71" s="92" t="s">
        <v>129</v>
      </c>
      <c r="C71" s="148">
        <v>503</v>
      </c>
      <c r="D71" s="91">
        <v>690</v>
      </c>
      <c r="E71" s="91">
        <v>700</v>
      </c>
      <c r="F71" s="9">
        <v>750</v>
      </c>
      <c r="G71" s="9">
        <v>750</v>
      </c>
    </row>
    <row r="72" spans="1:7" x14ac:dyDescent="0.25">
      <c r="A72" s="89">
        <v>3235</v>
      </c>
      <c r="B72" s="92" t="s">
        <v>130</v>
      </c>
      <c r="C72" s="148">
        <v>3605</v>
      </c>
      <c r="D72" s="91">
        <v>3716</v>
      </c>
      <c r="E72" s="91">
        <v>2700</v>
      </c>
      <c r="F72" s="9">
        <v>3000</v>
      </c>
      <c r="G72" s="9">
        <v>3000</v>
      </c>
    </row>
    <row r="73" spans="1:7" x14ac:dyDescent="0.25">
      <c r="A73" s="89">
        <v>3236</v>
      </c>
      <c r="B73" s="92" t="s">
        <v>131</v>
      </c>
      <c r="C73" s="148">
        <v>461</v>
      </c>
      <c r="D73" s="91">
        <v>1593</v>
      </c>
      <c r="E73" s="91">
        <v>500</v>
      </c>
      <c r="F73" s="9">
        <v>600</v>
      </c>
      <c r="G73" s="9">
        <v>600</v>
      </c>
    </row>
    <row r="74" spans="1:7" x14ac:dyDescent="0.25">
      <c r="A74" s="89">
        <v>3237</v>
      </c>
      <c r="B74" s="92" t="s">
        <v>132</v>
      </c>
      <c r="C74" s="148">
        <v>2256</v>
      </c>
      <c r="D74" s="91">
        <v>199</v>
      </c>
      <c r="E74" s="91">
        <v>300</v>
      </c>
      <c r="F74" s="9">
        <v>315</v>
      </c>
      <c r="G74" s="9">
        <v>315</v>
      </c>
    </row>
    <row r="75" spans="1:7" x14ac:dyDescent="0.25">
      <c r="A75" s="89">
        <v>3238</v>
      </c>
      <c r="B75" s="92" t="s">
        <v>133</v>
      </c>
      <c r="C75" s="148">
        <v>2042</v>
      </c>
      <c r="D75" s="91">
        <v>2920</v>
      </c>
      <c r="E75" s="91">
        <v>2600</v>
      </c>
      <c r="F75" s="9">
        <v>2700</v>
      </c>
      <c r="G75" s="9">
        <v>2700</v>
      </c>
    </row>
    <row r="76" spans="1:7" x14ac:dyDescent="0.25">
      <c r="A76" s="89">
        <v>3239</v>
      </c>
      <c r="B76" s="92" t="s">
        <v>134</v>
      </c>
      <c r="C76" s="148">
        <v>810</v>
      </c>
      <c r="D76" s="91">
        <v>7737</v>
      </c>
      <c r="E76" s="91">
        <v>750</v>
      </c>
      <c r="F76" s="9">
        <v>800</v>
      </c>
      <c r="G76" s="9">
        <v>800</v>
      </c>
    </row>
    <row r="77" spans="1:7" x14ac:dyDescent="0.25">
      <c r="A77" s="85">
        <v>324</v>
      </c>
      <c r="B77" s="86"/>
      <c r="C77" s="88">
        <f>SUM(C78)</f>
        <v>0</v>
      </c>
      <c r="D77" s="88">
        <f>SUM(D78)</f>
        <v>0</v>
      </c>
      <c r="E77" s="87">
        <f t="shared" ref="E77:G77" si="28">SUM(E78)</f>
        <v>0</v>
      </c>
      <c r="F77" s="87">
        <f t="shared" si="28"/>
        <v>0</v>
      </c>
      <c r="G77" s="87">
        <f t="shared" si="28"/>
        <v>0</v>
      </c>
    </row>
    <row r="78" spans="1:7" x14ac:dyDescent="0.25">
      <c r="A78" s="89">
        <v>3241</v>
      </c>
      <c r="B78" s="92" t="s">
        <v>135</v>
      </c>
      <c r="C78" s="148"/>
      <c r="D78" s="91"/>
      <c r="E78" s="91"/>
      <c r="F78" s="9"/>
      <c r="G78" s="9"/>
    </row>
    <row r="79" spans="1:7" x14ac:dyDescent="0.25">
      <c r="A79" s="85">
        <v>329</v>
      </c>
      <c r="B79" s="86" t="s">
        <v>118</v>
      </c>
      <c r="C79" s="88">
        <f>SUM(C80:C84)</f>
        <v>799</v>
      </c>
      <c r="D79" s="88">
        <f t="shared" ref="D79:G79" si="29">SUM(D80:D84)</f>
        <v>4115</v>
      </c>
      <c r="E79" s="88">
        <f t="shared" si="29"/>
        <v>200</v>
      </c>
      <c r="F79" s="88">
        <f t="shared" si="29"/>
        <v>200</v>
      </c>
      <c r="G79" s="88">
        <f t="shared" si="29"/>
        <v>200</v>
      </c>
    </row>
    <row r="80" spans="1:7" x14ac:dyDescent="0.25">
      <c r="A80" s="93">
        <v>3291</v>
      </c>
      <c r="B80" s="94" t="s">
        <v>136</v>
      </c>
      <c r="C80" s="149">
        <v>146</v>
      </c>
      <c r="D80" s="95">
        <v>133</v>
      </c>
      <c r="E80" s="95"/>
      <c r="F80" s="96"/>
      <c r="G80" s="96"/>
    </row>
    <row r="81" spans="1:7" x14ac:dyDescent="0.25">
      <c r="A81" s="93">
        <v>3293</v>
      </c>
      <c r="B81" s="94" t="s">
        <v>137</v>
      </c>
      <c r="C81" s="149"/>
      <c r="D81" s="95"/>
      <c r="E81" s="95"/>
      <c r="F81" s="96"/>
      <c r="G81" s="96"/>
    </row>
    <row r="82" spans="1:7" x14ac:dyDescent="0.25">
      <c r="A82" s="93">
        <v>3294</v>
      </c>
      <c r="B82" s="94" t="s">
        <v>138</v>
      </c>
      <c r="C82" s="149">
        <v>106</v>
      </c>
      <c r="D82" s="95">
        <v>332</v>
      </c>
      <c r="E82" s="95">
        <v>200</v>
      </c>
      <c r="F82" s="96">
        <v>200</v>
      </c>
      <c r="G82" s="96">
        <v>200</v>
      </c>
    </row>
    <row r="83" spans="1:7" x14ac:dyDescent="0.25">
      <c r="A83" s="93">
        <v>3295</v>
      </c>
      <c r="B83" s="94" t="s">
        <v>139</v>
      </c>
      <c r="C83" s="149"/>
      <c r="D83" s="95"/>
      <c r="E83" s="95"/>
      <c r="F83" s="96"/>
      <c r="G83" s="96"/>
    </row>
    <row r="84" spans="1:7" x14ac:dyDescent="0.25">
      <c r="A84" s="89">
        <v>3299</v>
      </c>
      <c r="B84" s="92" t="s">
        <v>119</v>
      </c>
      <c r="C84" s="148">
        <v>547</v>
      </c>
      <c r="D84" s="91">
        <v>3650</v>
      </c>
      <c r="E84" s="91"/>
      <c r="F84" s="9"/>
      <c r="G84" s="9"/>
    </row>
    <row r="85" spans="1:7" x14ac:dyDescent="0.25">
      <c r="A85" s="138">
        <v>34</v>
      </c>
      <c r="B85" s="139" t="s">
        <v>170</v>
      </c>
      <c r="C85" s="140">
        <f t="shared" ref="C85:G86" si="30">SUM(C86)</f>
        <v>0</v>
      </c>
      <c r="D85" s="140">
        <f t="shared" si="30"/>
        <v>0</v>
      </c>
      <c r="E85" s="140">
        <f t="shared" si="30"/>
        <v>300</v>
      </c>
      <c r="F85" s="140">
        <f t="shared" si="30"/>
        <v>300</v>
      </c>
      <c r="G85" s="140">
        <f t="shared" si="30"/>
        <v>300</v>
      </c>
    </row>
    <row r="86" spans="1:7" x14ac:dyDescent="0.25">
      <c r="A86" s="97">
        <v>343</v>
      </c>
      <c r="B86" s="87" t="s">
        <v>171</v>
      </c>
      <c r="C86" s="87">
        <f t="shared" si="30"/>
        <v>0</v>
      </c>
      <c r="D86" s="87">
        <f t="shared" si="30"/>
        <v>0</v>
      </c>
      <c r="E86" s="88">
        <f>SUM(E87)</f>
        <v>300</v>
      </c>
      <c r="F86" s="87">
        <f t="shared" si="30"/>
        <v>300</v>
      </c>
      <c r="G86" s="87">
        <f t="shared" si="30"/>
        <v>300</v>
      </c>
    </row>
    <row r="87" spans="1:7" x14ac:dyDescent="0.25">
      <c r="A87" s="150">
        <v>3431</v>
      </c>
      <c r="B87" s="151" t="s">
        <v>178</v>
      </c>
      <c r="C87" s="90"/>
      <c r="D87" s="151"/>
      <c r="E87" s="91">
        <v>300</v>
      </c>
      <c r="F87" s="9">
        <v>300</v>
      </c>
      <c r="G87" s="9">
        <v>300</v>
      </c>
    </row>
    <row r="88" spans="1:7" x14ac:dyDescent="0.25">
      <c r="A88" s="131">
        <v>1013</v>
      </c>
      <c r="B88" s="132" t="s">
        <v>29</v>
      </c>
      <c r="C88" s="8"/>
      <c r="D88" s="9"/>
      <c r="E88" s="9"/>
      <c r="F88" s="9"/>
      <c r="G88" s="79"/>
    </row>
    <row r="89" spans="1:7" ht="64.150000000000006" customHeight="1" x14ac:dyDescent="0.25">
      <c r="A89" s="145" t="s">
        <v>179</v>
      </c>
      <c r="B89" s="167" t="s">
        <v>205</v>
      </c>
      <c r="C89" s="8"/>
      <c r="D89" s="9"/>
      <c r="E89" s="9"/>
      <c r="F89" s="9"/>
      <c r="G89" s="79"/>
    </row>
    <row r="90" spans="1:7" x14ac:dyDescent="0.25">
      <c r="A90" s="134" t="s">
        <v>196</v>
      </c>
      <c r="B90" s="152" t="s">
        <v>195</v>
      </c>
      <c r="C90" s="77"/>
      <c r="D90" s="62"/>
      <c r="E90" s="62"/>
      <c r="F90" s="62"/>
      <c r="G90" s="135"/>
    </row>
    <row r="91" spans="1:7" x14ac:dyDescent="0.25">
      <c r="A91" s="137">
        <v>3</v>
      </c>
      <c r="B91" s="137" t="s">
        <v>9</v>
      </c>
      <c r="C91" s="68">
        <f>SUM(C92+C99)</f>
        <v>0</v>
      </c>
      <c r="D91" s="68">
        <f>SUM(D92+D99)</f>
        <v>0</v>
      </c>
      <c r="E91" s="68">
        <f>SUM(E92+E99)</f>
        <v>5300</v>
      </c>
      <c r="F91" s="68">
        <f>SUM(F92+F99)</f>
        <v>5320</v>
      </c>
      <c r="G91" s="68">
        <f>SUM(G92+G99)</f>
        <v>5320</v>
      </c>
    </row>
    <row r="92" spans="1:7" x14ac:dyDescent="0.25">
      <c r="A92" s="138">
        <v>31</v>
      </c>
      <c r="B92" s="139" t="s">
        <v>10</v>
      </c>
      <c r="C92" s="140">
        <f t="shared" ref="C92:D92" si="31">SUM(C93+C95+C97)</f>
        <v>0</v>
      </c>
      <c r="D92" s="140">
        <f t="shared" si="31"/>
        <v>0</v>
      </c>
      <c r="E92" s="140">
        <f>SUM(E93+E95+E97)</f>
        <v>5075</v>
      </c>
      <c r="F92" s="140">
        <f t="shared" ref="F92:G92" si="32">SUM(F93+F95+F97)</f>
        <v>5075</v>
      </c>
      <c r="G92" s="140">
        <f t="shared" si="32"/>
        <v>5075</v>
      </c>
    </row>
    <row r="93" spans="1:7" x14ac:dyDescent="0.25">
      <c r="A93" s="67">
        <v>311</v>
      </c>
      <c r="B93" s="67" t="s">
        <v>106</v>
      </c>
      <c r="C93" s="68">
        <f t="shared" ref="C93:D93" si="33">SUM(C94)</f>
        <v>0</v>
      </c>
      <c r="D93" s="68">
        <f t="shared" si="33"/>
        <v>0</v>
      </c>
      <c r="E93" s="68">
        <f>SUM(E94)</f>
        <v>4500</v>
      </c>
      <c r="F93" s="68">
        <f t="shared" ref="F93:G93" si="34">SUM(F94)</f>
        <v>4500</v>
      </c>
      <c r="G93" s="68">
        <f t="shared" si="34"/>
        <v>4500</v>
      </c>
    </row>
    <row r="94" spans="1:7" x14ac:dyDescent="0.25">
      <c r="A94" s="13">
        <v>3111</v>
      </c>
      <c r="B94" s="13" t="s">
        <v>107</v>
      </c>
      <c r="C94" s="8"/>
      <c r="D94" s="9"/>
      <c r="E94" s="9">
        <v>4500</v>
      </c>
      <c r="F94" s="9">
        <v>4500</v>
      </c>
      <c r="G94" s="9">
        <v>4500</v>
      </c>
    </row>
    <row r="95" spans="1:7" x14ac:dyDescent="0.25">
      <c r="A95" s="67">
        <v>312</v>
      </c>
      <c r="B95" s="67" t="s">
        <v>108</v>
      </c>
      <c r="C95" s="68">
        <f t="shared" ref="C95:D95" si="35">SUM(C96)</f>
        <v>0</v>
      </c>
      <c r="D95" s="68">
        <f t="shared" si="35"/>
        <v>0</v>
      </c>
      <c r="E95" s="68">
        <f>SUM(E96)</f>
        <v>35</v>
      </c>
      <c r="F95" s="68">
        <f t="shared" ref="F95:G95" si="36">SUM(F96)</f>
        <v>35</v>
      </c>
      <c r="G95" s="68">
        <f t="shared" si="36"/>
        <v>35</v>
      </c>
    </row>
    <row r="96" spans="1:7" x14ac:dyDescent="0.25">
      <c r="A96" s="13">
        <v>3121</v>
      </c>
      <c r="B96" s="13" t="s">
        <v>108</v>
      </c>
      <c r="C96" s="8"/>
      <c r="D96" s="9"/>
      <c r="E96" s="9">
        <v>35</v>
      </c>
      <c r="F96" s="9">
        <v>35</v>
      </c>
      <c r="G96" s="9">
        <v>35</v>
      </c>
    </row>
    <row r="97" spans="1:7" x14ac:dyDescent="0.25">
      <c r="A97" s="67">
        <v>313</v>
      </c>
      <c r="B97" s="67" t="s">
        <v>109</v>
      </c>
      <c r="C97" s="68">
        <f>SUM(C98)</f>
        <v>0</v>
      </c>
      <c r="D97" s="68">
        <f>SUM(D98)</f>
        <v>0</v>
      </c>
      <c r="E97" s="68">
        <f>SUM(E98)</f>
        <v>540</v>
      </c>
      <c r="F97" s="68">
        <f t="shared" ref="F97:G97" si="37">SUM(F98)</f>
        <v>540</v>
      </c>
      <c r="G97" s="68">
        <f t="shared" si="37"/>
        <v>540</v>
      </c>
    </row>
    <row r="98" spans="1:7" x14ac:dyDescent="0.25">
      <c r="A98" s="13">
        <v>3132</v>
      </c>
      <c r="B98" s="13" t="s">
        <v>110</v>
      </c>
      <c r="C98" s="8"/>
      <c r="D98" s="9"/>
      <c r="E98" s="9">
        <v>540</v>
      </c>
      <c r="F98" s="9">
        <v>540</v>
      </c>
      <c r="G98" s="9">
        <v>540</v>
      </c>
    </row>
    <row r="99" spans="1:7" x14ac:dyDescent="0.25">
      <c r="A99" s="138">
        <v>32</v>
      </c>
      <c r="B99" s="139" t="s">
        <v>25</v>
      </c>
      <c r="C99" s="140">
        <f t="shared" ref="C99:D99" si="38">SUM(C100)</f>
        <v>0</v>
      </c>
      <c r="D99" s="140">
        <f t="shared" si="38"/>
        <v>0</v>
      </c>
      <c r="E99" s="140">
        <f>SUM(E100)</f>
        <v>225</v>
      </c>
      <c r="F99" s="140">
        <f t="shared" ref="F99:G99" si="39">SUM(F100)</f>
        <v>245</v>
      </c>
      <c r="G99" s="140">
        <f t="shared" si="39"/>
        <v>245</v>
      </c>
    </row>
    <row r="100" spans="1:7" x14ac:dyDescent="0.25">
      <c r="A100" s="110">
        <v>321</v>
      </c>
      <c r="B100" s="110" t="s">
        <v>111</v>
      </c>
      <c r="C100" s="68">
        <f>SUM(C102)</f>
        <v>0</v>
      </c>
      <c r="D100" s="68">
        <f>SUM(D102:D102)</f>
        <v>0</v>
      </c>
      <c r="E100" s="68">
        <f>E101+E102</f>
        <v>225</v>
      </c>
      <c r="F100" s="68">
        <f t="shared" ref="F100:G100" si="40">F101+F102</f>
        <v>245</v>
      </c>
      <c r="G100" s="68">
        <f t="shared" si="40"/>
        <v>245</v>
      </c>
    </row>
    <row r="101" spans="1:7" x14ac:dyDescent="0.25">
      <c r="A101" s="83">
        <v>3211</v>
      </c>
      <c r="B101" s="83" t="s">
        <v>112</v>
      </c>
      <c r="C101" s="8"/>
      <c r="D101" s="9"/>
      <c r="E101" s="9">
        <v>45</v>
      </c>
      <c r="F101" s="9">
        <v>45</v>
      </c>
      <c r="G101" s="9">
        <v>45</v>
      </c>
    </row>
    <row r="102" spans="1:7" x14ac:dyDescent="0.25">
      <c r="A102" s="83">
        <v>3212</v>
      </c>
      <c r="B102" s="83" t="s">
        <v>113</v>
      </c>
      <c r="C102" s="8"/>
      <c r="D102" s="9"/>
      <c r="E102" s="9">
        <v>180</v>
      </c>
      <c r="F102" s="9">
        <v>200</v>
      </c>
      <c r="G102" s="9">
        <v>200</v>
      </c>
    </row>
    <row r="103" spans="1:7" x14ac:dyDescent="0.25">
      <c r="A103" s="131">
        <v>1013</v>
      </c>
      <c r="B103" s="132" t="s">
        <v>29</v>
      </c>
      <c r="C103" s="8"/>
      <c r="D103" s="9"/>
      <c r="E103" s="9"/>
      <c r="F103" s="9"/>
      <c r="G103" s="79"/>
    </row>
    <row r="104" spans="1:7" ht="64.150000000000006" customHeight="1" x14ac:dyDescent="0.25">
      <c r="A104" s="145" t="s">
        <v>179</v>
      </c>
      <c r="B104" s="167" t="s">
        <v>204</v>
      </c>
      <c r="C104" s="8"/>
      <c r="D104" s="9"/>
      <c r="E104" s="9"/>
      <c r="F104" s="9"/>
      <c r="G104" s="79"/>
    </row>
    <row r="105" spans="1:7" x14ac:dyDescent="0.25">
      <c r="A105" s="134" t="s">
        <v>197</v>
      </c>
      <c r="B105" s="134" t="s">
        <v>102</v>
      </c>
      <c r="C105" s="77"/>
      <c r="D105" s="62"/>
      <c r="E105" s="62"/>
      <c r="F105" s="62"/>
      <c r="G105" s="135"/>
    </row>
    <row r="106" spans="1:7" x14ac:dyDescent="0.25">
      <c r="A106" s="137">
        <v>3</v>
      </c>
      <c r="B106" s="137" t="s">
        <v>9</v>
      </c>
      <c r="C106" s="68">
        <f>SUM(C107+C114)</f>
        <v>0</v>
      </c>
      <c r="D106" s="68">
        <f>SUM(D107+D114)</f>
        <v>0</v>
      </c>
      <c r="E106" s="68">
        <f>SUM(E107+E114)</f>
        <v>590</v>
      </c>
      <c r="F106" s="68">
        <f t="shared" ref="F106:G106" si="41">SUM(F107+F114)</f>
        <v>595</v>
      </c>
      <c r="G106" s="68">
        <f t="shared" si="41"/>
        <v>595</v>
      </c>
    </row>
    <row r="107" spans="1:7" x14ac:dyDescent="0.25">
      <c r="A107" s="138">
        <v>31</v>
      </c>
      <c r="B107" s="139" t="s">
        <v>10</v>
      </c>
      <c r="C107" s="140">
        <f t="shared" ref="C107:D107" si="42">SUM(C108+C110+C112)</f>
        <v>0</v>
      </c>
      <c r="D107" s="140">
        <f t="shared" si="42"/>
        <v>0</v>
      </c>
      <c r="E107" s="140">
        <f>SUM(E108+E110+E112)</f>
        <v>565</v>
      </c>
      <c r="F107" s="140">
        <f t="shared" ref="F107:G107" si="43">SUM(F108+F110+F112)</f>
        <v>565</v>
      </c>
      <c r="G107" s="140">
        <f t="shared" si="43"/>
        <v>565</v>
      </c>
    </row>
    <row r="108" spans="1:7" x14ac:dyDescent="0.25">
      <c r="A108" s="67">
        <v>311</v>
      </c>
      <c r="B108" s="67" t="s">
        <v>106</v>
      </c>
      <c r="C108" s="68">
        <f t="shared" ref="C108:D108" si="44">SUM(C109)</f>
        <v>0</v>
      </c>
      <c r="D108" s="68">
        <f t="shared" si="44"/>
        <v>0</v>
      </c>
      <c r="E108" s="68">
        <f>SUM(E109)</f>
        <v>500</v>
      </c>
      <c r="F108" s="68">
        <f t="shared" ref="F108:G108" si="45">SUM(F109)</f>
        <v>500</v>
      </c>
      <c r="G108" s="68">
        <f t="shared" si="45"/>
        <v>500</v>
      </c>
    </row>
    <row r="109" spans="1:7" x14ac:dyDescent="0.25">
      <c r="A109" s="13">
        <v>3111</v>
      </c>
      <c r="B109" s="13" t="s">
        <v>107</v>
      </c>
      <c r="C109" s="8"/>
      <c r="D109" s="9"/>
      <c r="E109" s="9">
        <v>500</v>
      </c>
      <c r="F109" s="9">
        <v>500</v>
      </c>
      <c r="G109" s="9">
        <v>500</v>
      </c>
    </row>
    <row r="110" spans="1:7" x14ac:dyDescent="0.25">
      <c r="A110" s="67">
        <v>312</v>
      </c>
      <c r="B110" s="67" t="s">
        <v>108</v>
      </c>
      <c r="C110" s="68">
        <f t="shared" ref="C110:D110" si="46">SUM(C111)</f>
        <v>0</v>
      </c>
      <c r="D110" s="68">
        <f t="shared" si="46"/>
        <v>0</v>
      </c>
      <c r="E110" s="68">
        <f>SUM(E111)</f>
        <v>5</v>
      </c>
      <c r="F110" s="68">
        <f t="shared" ref="F110:G110" si="47">SUM(F111)</f>
        <v>5</v>
      </c>
      <c r="G110" s="68">
        <f t="shared" si="47"/>
        <v>5</v>
      </c>
    </row>
    <row r="111" spans="1:7" x14ac:dyDescent="0.25">
      <c r="A111" s="13">
        <v>3121</v>
      </c>
      <c r="B111" s="13" t="s">
        <v>108</v>
      </c>
      <c r="C111" s="8"/>
      <c r="D111" s="9"/>
      <c r="E111" s="9">
        <v>5</v>
      </c>
      <c r="F111" s="9">
        <v>5</v>
      </c>
      <c r="G111" s="9">
        <v>5</v>
      </c>
    </row>
    <row r="112" spans="1:7" x14ac:dyDescent="0.25">
      <c r="A112" s="67">
        <v>313</v>
      </c>
      <c r="B112" s="67" t="s">
        <v>109</v>
      </c>
      <c r="C112" s="68">
        <f>SUM(C113)</f>
        <v>0</v>
      </c>
      <c r="D112" s="68">
        <f>SUM(D113)</f>
        <v>0</v>
      </c>
      <c r="E112" s="68">
        <f>SUM(E113)</f>
        <v>60</v>
      </c>
      <c r="F112" s="68">
        <f t="shared" ref="F112:G112" si="48">SUM(F113)</f>
        <v>60</v>
      </c>
      <c r="G112" s="68">
        <f t="shared" si="48"/>
        <v>60</v>
      </c>
    </row>
    <row r="113" spans="1:7" x14ac:dyDescent="0.25">
      <c r="A113" s="13">
        <v>3132</v>
      </c>
      <c r="B113" s="13" t="s">
        <v>110</v>
      </c>
      <c r="C113" s="8"/>
      <c r="D113" s="9"/>
      <c r="E113" s="9">
        <v>60</v>
      </c>
      <c r="F113" s="9">
        <v>60</v>
      </c>
      <c r="G113" s="9">
        <v>60</v>
      </c>
    </row>
    <row r="114" spans="1:7" x14ac:dyDescent="0.25">
      <c r="A114" s="138">
        <v>32</v>
      </c>
      <c r="B114" s="139" t="s">
        <v>25</v>
      </c>
      <c r="C114" s="140">
        <f t="shared" ref="C114:D114" si="49">SUM(C115)</f>
        <v>0</v>
      </c>
      <c r="D114" s="140">
        <f t="shared" si="49"/>
        <v>0</v>
      </c>
      <c r="E114" s="140">
        <f>SUM(E115)</f>
        <v>25</v>
      </c>
      <c r="F114" s="140">
        <f t="shared" ref="F114:G114" si="50">SUM(F115)</f>
        <v>30</v>
      </c>
      <c r="G114" s="140">
        <f t="shared" si="50"/>
        <v>30</v>
      </c>
    </row>
    <row r="115" spans="1:7" x14ac:dyDescent="0.25">
      <c r="A115" s="110">
        <v>321</v>
      </c>
      <c r="B115" s="110" t="s">
        <v>111</v>
      </c>
      <c r="C115" s="68">
        <f>SUM(C117)</f>
        <v>0</v>
      </c>
      <c r="D115" s="68">
        <f>SUM(D117:D117)</f>
        <v>0</v>
      </c>
      <c r="E115" s="68">
        <f>E116+E117</f>
        <v>25</v>
      </c>
      <c r="F115" s="68">
        <f t="shared" ref="F115:G115" si="51">F116+F117</f>
        <v>30</v>
      </c>
      <c r="G115" s="68">
        <f t="shared" si="51"/>
        <v>30</v>
      </c>
    </row>
    <row r="116" spans="1:7" x14ac:dyDescent="0.25">
      <c r="A116" s="83">
        <v>3211</v>
      </c>
      <c r="B116" s="83" t="s">
        <v>112</v>
      </c>
      <c r="C116" s="8"/>
      <c r="D116" s="9"/>
      <c r="E116" s="9">
        <v>5</v>
      </c>
      <c r="F116" s="9">
        <v>5</v>
      </c>
      <c r="G116" s="9">
        <v>5</v>
      </c>
    </row>
    <row r="117" spans="1:7" x14ac:dyDescent="0.25">
      <c r="A117" s="83">
        <v>3212</v>
      </c>
      <c r="B117" s="83" t="s">
        <v>113</v>
      </c>
      <c r="C117" s="8"/>
      <c r="D117" s="9"/>
      <c r="E117" s="9">
        <v>20</v>
      </c>
      <c r="F117" s="9">
        <v>25</v>
      </c>
      <c r="G117" s="9">
        <v>25</v>
      </c>
    </row>
    <row r="118" spans="1:7" ht="9" customHeight="1" x14ac:dyDescent="0.25">
      <c r="A118" s="153"/>
      <c r="B118" s="153"/>
      <c r="C118" s="8"/>
      <c r="D118" s="9"/>
      <c r="E118" s="9"/>
      <c r="F118" s="9"/>
      <c r="G118" s="9"/>
    </row>
    <row r="119" spans="1:7" x14ac:dyDescent="0.25">
      <c r="A119" s="131">
        <v>1001</v>
      </c>
      <c r="B119" s="132" t="s">
        <v>29</v>
      </c>
      <c r="C119" s="8"/>
      <c r="D119" s="9"/>
      <c r="E119" s="9"/>
      <c r="F119" s="9"/>
      <c r="G119" s="79"/>
    </row>
    <row r="120" spans="1:7" x14ac:dyDescent="0.25">
      <c r="A120" s="145" t="s">
        <v>208</v>
      </c>
      <c r="B120" s="167" t="s">
        <v>181</v>
      </c>
      <c r="C120" s="8"/>
      <c r="D120" s="9"/>
      <c r="E120" s="9"/>
      <c r="F120" s="9"/>
      <c r="G120" s="79"/>
    </row>
    <row r="121" spans="1:7" x14ac:dyDescent="0.25">
      <c r="A121" s="134" t="s">
        <v>197</v>
      </c>
      <c r="B121" s="152" t="s">
        <v>102</v>
      </c>
      <c r="C121" s="77"/>
      <c r="D121" s="62"/>
      <c r="E121" s="62"/>
      <c r="F121" s="62"/>
      <c r="G121" s="135"/>
    </row>
    <row r="122" spans="1:7" x14ac:dyDescent="0.25">
      <c r="A122" s="137">
        <v>3</v>
      </c>
      <c r="B122" s="137" t="s">
        <v>9</v>
      </c>
      <c r="C122" s="68">
        <f t="shared" ref="C122:G122" si="52">SUM(C123)</f>
        <v>1275.46</v>
      </c>
      <c r="D122" s="68">
        <f t="shared" si="52"/>
        <v>1274</v>
      </c>
      <c r="E122" s="68">
        <f t="shared" si="52"/>
        <v>0</v>
      </c>
      <c r="F122" s="68">
        <f t="shared" si="52"/>
        <v>0</v>
      </c>
      <c r="G122" s="68">
        <f t="shared" si="52"/>
        <v>0</v>
      </c>
    </row>
    <row r="123" spans="1:7" x14ac:dyDescent="0.25">
      <c r="A123" s="138">
        <v>31</v>
      </c>
      <c r="B123" s="139" t="s">
        <v>10</v>
      </c>
      <c r="C123" s="143">
        <f>C126+C124</f>
        <v>1275.46</v>
      </c>
      <c r="D123" s="143">
        <f t="shared" ref="D123:G123" si="53">D126+D124</f>
        <v>1274</v>
      </c>
      <c r="E123" s="143">
        <f t="shared" si="53"/>
        <v>0</v>
      </c>
      <c r="F123" s="143">
        <f t="shared" si="53"/>
        <v>0</v>
      </c>
      <c r="G123" s="143">
        <f t="shared" si="53"/>
        <v>0</v>
      </c>
    </row>
    <row r="124" spans="1:7" x14ac:dyDescent="0.25">
      <c r="A124" s="154">
        <v>311</v>
      </c>
      <c r="B124" s="137" t="s">
        <v>165</v>
      </c>
      <c r="C124" s="72">
        <f t="shared" ref="C124:G124" si="54">C125</f>
        <v>1095</v>
      </c>
      <c r="D124" s="72">
        <f t="shared" si="54"/>
        <v>1274</v>
      </c>
      <c r="E124" s="72">
        <f t="shared" si="54"/>
        <v>0</v>
      </c>
      <c r="F124" s="72">
        <f t="shared" si="54"/>
        <v>0</v>
      </c>
      <c r="G124" s="72">
        <f t="shared" si="54"/>
        <v>0</v>
      </c>
    </row>
    <row r="125" spans="1:7" x14ac:dyDescent="0.25">
      <c r="A125" s="155">
        <v>3111</v>
      </c>
      <c r="B125" s="142" t="s">
        <v>107</v>
      </c>
      <c r="C125" s="8">
        <v>1095</v>
      </c>
      <c r="D125" s="8">
        <v>1274</v>
      </c>
      <c r="E125" s="8"/>
      <c r="F125" s="8"/>
      <c r="G125" s="8"/>
    </row>
    <row r="126" spans="1:7" x14ac:dyDescent="0.25">
      <c r="A126" s="67">
        <v>312</v>
      </c>
      <c r="B126" s="67" t="s">
        <v>108</v>
      </c>
      <c r="C126" s="68">
        <f>SUM(C127+C128)</f>
        <v>180.46</v>
      </c>
      <c r="D126" s="68">
        <f>SUM(D127+D128)</f>
        <v>0</v>
      </c>
      <c r="E126" s="68">
        <f>SUM(E127+E128)</f>
        <v>0</v>
      </c>
      <c r="F126" s="68">
        <f>SUM(F127+F128)</f>
        <v>0</v>
      </c>
      <c r="G126" s="68">
        <f>SUM(G127+G128)</f>
        <v>0</v>
      </c>
    </row>
    <row r="127" spans="1:7" x14ac:dyDescent="0.25">
      <c r="A127" s="13">
        <v>3121</v>
      </c>
      <c r="B127" s="13" t="s">
        <v>108</v>
      </c>
      <c r="C127" s="8"/>
      <c r="D127" s="9"/>
      <c r="E127" s="9"/>
      <c r="F127" s="9"/>
      <c r="G127" s="9"/>
    </row>
    <row r="128" spans="1:7" x14ac:dyDescent="0.25">
      <c r="A128" s="13">
        <v>3132</v>
      </c>
      <c r="B128" s="13" t="s">
        <v>182</v>
      </c>
      <c r="C128" s="8">
        <v>180.46</v>
      </c>
      <c r="D128" s="9"/>
      <c r="E128" s="9"/>
      <c r="F128" s="9"/>
      <c r="G128" s="9"/>
    </row>
    <row r="129" spans="1:7" x14ac:dyDescent="0.25">
      <c r="A129" s="131">
        <v>1001</v>
      </c>
      <c r="B129" s="168" t="s">
        <v>29</v>
      </c>
      <c r="C129" s="8"/>
      <c r="D129" s="9"/>
      <c r="E129" s="9"/>
      <c r="F129" s="9"/>
      <c r="G129" s="9"/>
    </row>
    <row r="130" spans="1:7" ht="30.75" customHeight="1" x14ac:dyDescent="0.25">
      <c r="A130" s="160" t="s">
        <v>183</v>
      </c>
      <c r="B130" s="157" t="s">
        <v>184</v>
      </c>
      <c r="C130" s="8"/>
      <c r="D130" s="9"/>
      <c r="E130" s="9"/>
      <c r="F130" s="9"/>
      <c r="G130" s="9"/>
    </row>
    <row r="131" spans="1:7" x14ac:dyDescent="0.25">
      <c r="A131" s="158" t="s">
        <v>196</v>
      </c>
      <c r="B131" s="159" t="s">
        <v>180</v>
      </c>
      <c r="C131" s="77">
        <f>C132</f>
        <v>268</v>
      </c>
      <c r="D131" s="77">
        <f t="shared" ref="D131:F131" si="55">D132+D138</f>
        <v>1991</v>
      </c>
      <c r="E131" s="77">
        <f t="shared" si="55"/>
        <v>0</v>
      </c>
      <c r="F131" s="77">
        <f t="shared" si="55"/>
        <v>0</v>
      </c>
      <c r="G131" s="77">
        <f>G132+G138</f>
        <v>0</v>
      </c>
    </row>
    <row r="132" spans="1:7" x14ac:dyDescent="0.25">
      <c r="A132" s="169">
        <v>32</v>
      </c>
      <c r="B132" s="170" t="s">
        <v>25</v>
      </c>
      <c r="C132" s="143">
        <f>C133</f>
        <v>268</v>
      </c>
      <c r="D132" s="143">
        <f>D133</f>
        <v>929</v>
      </c>
      <c r="E132" s="143">
        <f t="shared" ref="E132:G133" si="56">E133</f>
        <v>0</v>
      </c>
      <c r="F132" s="143">
        <f t="shared" si="56"/>
        <v>0</v>
      </c>
      <c r="G132" s="143">
        <f t="shared" si="56"/>
        <v>0</v>
      </c>
    </row>
    <row r="133" spans="1:7" x14ac:dyDescent="0.25">
      <c r="A133" s="156">
        <v>322</v>
      </c>
      <c r="B133" s="13" t="s">
        <v>185</v>
      </c>
      <c r="C133" s="8">
        <f>C134</f>
        <v>268</v>
      </c>
      <c r="D133" s="8">
        <f>D134</f>
        <v>929</v>
      </c>
      <c r="E133" s="8">
        <f t="shared" si="56"/>
        <v>0</v>
      </c>
      <c r="F133" s="8">
        <f t="shared" si="56"/>
        <v>0</v>
      </c>
      <c r="G133" s="8">
        <f t="shared" si="56"/>
        <v>0</v>
      </c>
    </row>
    <row r="134" spans="1:7" x14ac:dyDescent="0.25">
      <c r="A134" s="156">
        <v>3222</v>
      </c>
      <c r="B134" s="13" t="s">
        <v>117</v>
      </c>
      <c r="C134" s="8">
        <v>268</v>
      </c>
      <c r="D134" s="9">
        <v>929</v>
      </c>
      <c r="E134" s="9"/>
      <c r="F134" s="9"/>
      <c r="G134" s="9"/>
    </row>
    <row r="135" spans="1:7" x14ac:dyDescent="0.25">
      <c r="A135" s="171">
        <v>1001</v>
      </c>
      <c r="B135" s="168" t="s">
        <v>29</v>
      </c>
      <c r="C135" s="8"/>
      <c r="D135" s="9"/>
      <c r="E135" s="9"/>
      <c r="F135" s="9"/>
      <c r="G135" s="9"/>
    </row>
    <row r="136" spans="1:7" ht="25.5" customHeight="1" x14ac:dyDescent="0.25">
      <c r="A136" s="160" t="s">
        <v>186</v>
      </c>
      <c r="B136" s="157" t="s">
        <v>187</v>
      </c>
      <c r="C136" s="8"/>
      <c r="D136" s="9"/>
      <c r="E136" s="9"/>
      <c r="F136" s="9"/>
      <c r="G136" s="9"/>
    </row>
    <row r="137" spans="1:7" x14ac:dyDescent="0.25">
      <c r="A137" s="158" t="s">
        <v>196</v>
      </c>
      <c r="B137" s="159" t="s">
        <v>180</v>
      </c>
      <c r="C137" s="77">
        <f>C138+C153</f>
        <v>1800</v>
      </c>
      <c r="D137" s="77">
        <f>D138+D153</f>
        <v>1062</v>
      </c>
      <c r="E137" s="77">
        <f>E138+E153</f>
        <v>0</v>
      </c>
      <c r="F137" s="77">
        <f>F138+F153</f>
        <v>0</v>
      </c>
      <c r="G137" s="77">
        <f>G138+G153</f>
        <v>0</v>
      </c>
    </row>
    <row r="138" spans="1:7" ht="17.25" customHeight="1" x14ac:dyDescent="0.25">
      <c r="A138" s="172">
        <v>32</v>
      </c>
      <c r="B138" s="173" t="s">
        <v>25</v>
      </c>
      <c r="C138" s="143">
        <f>C139</f>
        <v>1800</v>
      </c>
      <c r="D138" s="143">
        <f t="shared" ref="D138:G139" si="57">D139</f>
        <v>1062</v>
      </c>
      <c r="E138" s="143">
        <f t="shared" si="57"/>
        <v>0</v>
      </c>
      <c r="F138" s="143">
        <f t="shared" si="57"/>
        <v>0</v>
      </c>
      <c r="G138" s="143">
        <f t="shared" si="57"/>
        <v>0</v>
      </c>
    </row>
    <row r="139" spans="1:7" ht="18" customHeight="1" x14ac:dyDescent="0.25">
      <c r="A139" s="156">
        <v>322</v>
      </c>
      <c r="B139" s="13" t="s">
        <v>115</v>
      </c>
      <c r="C139" s="8">
        <f>C140</f>
        <v>1800</v>
      </c>
      <c r="D139" s="8">
        <f>D140</f>
        <v>1062</v>
      </c>
      <c r="E139" s="8">
        <f t="shared" si="57"/>
        <v>0</v>
      </c>
      <c r="F139" s="8">
        <f t="shared" si="57"/>
        <v>0</v>
      </c>
      <c r="G139" s="8">
        <f t="shared" si="57"/>
        <v>0</v>
      </c>
    </row>
    <row r="140" spans="1:7" ht="20.25" customHeight="1" x14ac:dyDescent="0.25">
      <c r="A140" s="156">
        <v>3222</v>
      </c>
      <c r="B140" s="13" t="s">
        <v>117</v>
      </c>
      <c r="C140" s="8">
        <v>1800</v>
      </c>
      <c r="D140" s="9">
        <v>1062</v>
      </c>
      <c r="E140" s="9"/>
      <c r="F140" s="9"/>
      <c r="G140" s="9"/>
    </row>
    <row r="141" spans="1:7" x14ac:dyDescent="0.25">
      <c r="A141" s="171">
        <v>1001</v>
      </c>
      <c r="B141" s="168" t="s">
        <v>29</v>
      </c>
      <c r="C141" s="8"/>
      <c r="D141" s="9"/>
      <c r="E141" s="9"/>
      <c r="F141" s="9"/>
      <c r="G141" s="9"/>
    </row>
    <row r="142" spans="1:7" ht="25.5" customHeight="1" x14ac:dyDescent="0.25">
      <c r="A142" s="160"/>
      <c r="B142" s="157"/>
      <c r="C142" s="8"/>
      <c r="D142" s="9"/>
      <c r="E142" s="9"/>
      <c r="F142" s="9"/>
      <c r="G142" s="9"/>
    </row>
    <row r="143" spans="1:7" x14ac:dyDescent="0.25">
      <c r="A143" s="158" t="s">
        <v>206</v>
      </c>
      <c r="B143" s="159" t="s">
        <v>207</v>
      </c>
      <c r="C143" s="77"/>
      <c r="D143" s="77"/>
      <c r="E143" s="77"/>
      <c r="F143" s="77"/>
      <c r="G143" s="77"/>
    </row>
    <row r="144" spans="1:7" x14ac:dyDescent="0.25">
      <c r="A144" s="181">
        <v>3</v>
      </c>
      <c r="B144" s="182" t="s">
        <v>9</v>
      </c>
      <c r="C144" s="72">
        <f t="shared" ref="C144:D144" si="58">C145</f>
        <v>0</v>
      </c>
      <c r="D144" s="72">
        <f t="shared" si="58"/>
        <v>0</v>
      </c>
      <c r="E144" s="72">
        <f>E145</f>
        <v>5</v>
      </c>
      <c r="F144" s="72">
        <f t="shared" ref="F144:G144" si="59">F145</f>
        <v>5</v>
      </c>
      <c r="G144" s="72">
        <f t="shared" si="59"/>
        <v>5</v>
      </c>
    </row>
    <row r="145" spans="1:7" x14ac:dyDescent="0.25">
      <c r="A145" s="138">
        <v>34</v>
      </c>
      <c r="B145" s="139" t="s">
        <v>170</v>
      </c>
      <c r="C145" s="140">
        <f t="shared" ref="C145:G145" si="60">SUM(C146)</f>
        <v>0</v>
      </c>
      <c r="D145" s="140">
        <f t="shared" si="60"/>
        <v>0</v>
      </c>
      <c r="E145" s="140">
        <f t="shared" si="60"/>
        <v>5</v>
      </c>
      <c r="F145" s="140">
        <f t="shared" si="60"/>
        <v>5</v>
      </c>
      <c r="G145" s="140">
        <f t="shared" si="60"/>
        <v>5</v>
      </c>
    </row>
    <row r="146" spans="1:7" x14ac:dyDescent="0.25">
      <c r="A146" s="97">
        <v>343</v>
      </c>
      <c r="B146" s="87" t="s">
        <v>171</v>
      </c>
      <c r="C146" s="88">
        <f>SUM(C147)</f>
        <v>0</v>
      </c>
      <c r="D146" s="87">
        <f>SUM(D147)</f>
        <v>0</v>
      </c>
      <c r="E146" s="88">
        <f>SUM(E147)</f>
        <v>5</v>
      </c>
      <c r="F146" s="87">
        <f>SUM(F147)</f>
        <v>5</v>
      </c>
      <c r="G146" s="87">
        <f>SUM(G147)</f>
        <v>5</v>
      </c>
    </row>
    <row r="147" spans="1:7" x14ac:dyDescent="0.25">
      <c r="A147" s="150">
        <v>3431</v>
      </c>
      <c r="B147" s="151" t="s">
        <v>178</v>
      </c>
      <c r="C147" s="148"/>
      <c r="D147" s="151"/>
      <c r="E147" s="91">
        <v>5</v>
      </c>
      <c r="F147" s="9">
        <v>5</v>
      </c>
      <c r="G147" s="9">
        <v>5</v>
      </c>
    </row>
    <row r="148" spans="1:7" x14ac:dyDescent="0.25">
      <c r="A148" s="184"/>
      <c r="B148" s="90"/>
      <c r="C148" s="148"/>
      <c r="D148" s="151"/>
      <c r="E148" s="91"/>
      <c r="F148" s="9"/>
      <c r="G148" s="9"/>
    </row>
    <row r="149" spans="1:7" x14ac:dyDescent="0.25">
      <c r="A149" s="185">
        <v>9</v>
      </c>
      <c r="B149" s="186" t="s">
        <v>170</v>
      </c>
      <c r="C149" s="189"/>
      <c r="D149" s="187"/>
      <c r="E149" s="188"/>
      <c r="F149" s="140"/>
      <c r="G149" s="140"/>
    </row>
    <row r="150" spans="1:7" x14ac:dyDescent="0.25">
      <c r="A150" s="184">
        <v>999</v>
      </c>
      <c r="B150" s="90" t="s">
        <v>210</v>
      </c>
      <c r="C150" s="148">
        <v>828</v>
      </c>
      <c r="D150" s="151"/>
      <c r="E150" s="91"/>
      <c r="F150" s="9"/>
      <c r="G150" s="9"/>
    </row>
    <row r="151" spans="1:7" x14ac:dyDescent="0.25">
      <c r="A151" s="132">
        <v>1001</v>
      </c>
      <c r="B151" s="132" t="s">
        <v>29</v>
      </c>
      <c r="C151" s="8"/>
      <c r="D151" s="9"/>
      <c r="E151" s="9"/>
      <c r="F151" s="9"/>
      <c r="G151" s="9"/>
    </row>
    <row r="152" spans="1:7" ht="39.6" customHeight="1" x14ac:dyDescent="0.25">
      <c r="A152" s="132" t="s">
        <v>198</v>
      </c>
      <c r="B152" s="132" t="s">
        <v>32</v>
      </c>
      <c r="C152" s="8"/>
      <c r="D152" s="9"/>
      <c r="E152" s="9"/>
      <c r="F152" s="9"/>
      <c r="G152" s="9"/>
    </row>
    <row r="153" spans="1:7" x14ac:dyDescent="0.25">
      <c r="A153" s="161" t="s">
        <v>30</v>
      </c>
      <c r="B153" s="161" t="s">
        <v>31</v>
      </c>
      <c r="C153" s="8"/>
      <c r="D153" s="9"/>
      <c r="E153" s="9"/>
      <c r="F153" s="9"/>
      <c r="G153" s="79"/>
    </row>
    <row r="154" spans="1:7" x14ac:dyDescent="0.25">
      <c r="A154" s="162" t="s">
        <v>188</v>
      </c>
      <c r="B154" s="162" t="s">
        <v>102</v>
      </c>
      <c r="C154" s="163"/>
      <c r="D154" s="163"/>
      <c r="E154" s="163"/>
      <c r="F154" s="163"/>
      <c r="G154" s="163"/>
    </row>
    <row r="155" spans="1:7" ht="25.5" x14ac:dyDescent="0.25">
      <c r="A155" s="164">
        <v>4</v>
      </c>
      <c r="B155" s="164" t="s">
        <v>11</v>
      </c>
      <c r="C155" s="65">
        <f>SUM(C156)</f>
        <v>3649</v>
      </c>
      <c r="D155" s="65">
        <f t="shared" ref="D155:G155" si="61">SUM(D156)</f>
        <v>6503</v>
      </c>
      <c r="E155" s="65">
        <f t="shared" si="61"/>
        <v>10000</v>
      </c>
      <c r="F155" s="65">
        <f t="shared" si="61"/>
        <v>10000</v>
      </c>
      <c r="G155" s="65">
        <f t="shared" si="61"/>
        <v>10000</v>
      </c>
    </row>
    <row r="156" spans="1:7" ht="25.5" x14ac:dyDescent="0.25">
      <c r="A156" s="138">
        <v>42</v>
      </c>
      <c r="B156" s="139" t="s">
        <v>39</v>
      </c>
      <c r="C156" s="140">
        <f>SUM(C157+C159)</f>
        <v>3649</v>
      </c>
      <c r="D156" s="140">
        <f t="shared" ref="D156:G156" si="62">SUM(D157+D159)</f>
        <v>6503</v>
      </c>
      <c r="E156" s="140">
        <f t="shared" si="62"/>
        <v>10000</v>
      </c>
      <c r="F156" s="140">
        <f t="shared" si="62"/>
        <v>10000</v>
      </c>
      <c r="G156" s="140">
        <f t="shared" si="62"/>
        <v>10000</v>
      </c>
    </row>
    <row r="157" spans="1:7" x14ac:dyDescent="0.25">
      <c r="A157" s="136">
        <v>421</v>
      </c>
      <c r="B157" s="137" t="s">
        <v>147</v>
      </c>
      <c r="C157" s="68">
        <f>C158</f>
        <v>0</v>
      </c>
      <c r="D157" s="68">
        <f t="shared" ref="D157:G157" si="63">D158</f>
        <v>0</v>
      </c>
      <c r="E157" s="68">
        <f t="shared" si="63"/>
        <v>0</v>
      </c>
      <c r="F157" s="68">
        <f t="shared" si="63"/>
        <v>0</v>
      </c>
      <c r="G157" s="68">
        <f t="shared" si="63"/>
        <v>0</v>
      </c>
    </row>
    <row r="158" spans="1:7" x14ac:dyDescent="0.25">
      <c r="A158" s="141">
        <v>4212</v>
      </c>
      <c r="B158" s="142" t="s">
        <v>148</v>
      </c>
      <c r="C158" s="8"/>
      <c r="D158" s="9"/>
      <c r="E158" s="9">
        <v>0</v>
      </c>
      <c r="F158" s="9"/>
      <c r="G158" s="79"/>
    </row>
    <row r="159" spans="1:7" x14ac:dyDescent="0.25">
      <c r="A159" s="136">
        <v>422</v>
      </c>
      <c r="B159" s="137" t="s">
        <v>149</v>
      </c>
      <c r="C159" s="72">
        <f>SUM(C160:C163)</f>
        <v>3649</v>
      </c>
      <c r="D159" s="72">
        <f t="shared" ref="D159:G159" si="64">SUM(D160:D163)</f>
        <v>6503</v>
      </c>
      <c r="E159" s="72">
        <f t="shared" si="64"/>
        <v>10000</v>
      </c>
      <c r="F159" s="72">
        <f t="shared" si="64"/>
        <v>10000</v>
      </c>
      <c r="G159" s="72">
        <f t="shared" si="64"/>
        <v>10000</v>
      </c>
    </row>
    <row r="160" spans="1:7" x14ac:dyDescent="0.25">
      <c r="A160" s="141">
        <v>4221</v>
      </c>
      <c r="B160" s="142" t="s">
        <v>150</v>
      </c>
      <c r="C160" s="8">
        <v>3649</v>
      </c>
      <c r="D160" s="9">
        <v>5309</v>
      </c>
      <c r="E160" s="9">
        <v>10000</v>
      </c>
      <c r="F160" s="9">
        <v>5000</v>
      </c>
      <c r="G160" s="79">
        <v>5000</v>
      </c>
    </row>
    <row r="161" spans="1:7" x14ac:dyDescent="0.25">
      <c r="A161" s="141">
        <v>4225</v>
      </c>
      <c r="B161" s="142" t="s">
        <v>151</v>
      </c>
      <c r="C161" s="8"/>
      <c r="D161" s="9">
        <v>531</v>
      </c>
      <c r="E161" s="9"/>
      <c r="F161" s="9"/>
      <c r="G161" s="79">
        <v>5000</v>
      </c>
    </row>
    <row r="162" spans="1:7" x14ac:dyDescent="0.25">
      <c r="A162" s="141">
        <v>4226</v>
      </c>
      <c r="B162" s="142" t="s">
        <v>152</v>
      </c>
      <c r="C162" s="8"/>
      <c r="D162" s="9">
        <v>663</v>
      </c>
      <c r="E162" s="9"/>
      <c r="F162" s="9">
        <v>5000</v>
      </c>
      <c r="G162" s="79"/>
    </row>
    <row r="163" spans="1:7" x14ac:dyDescent="0.25">
      <c r="A163" s="141">
        <v>4227</v>
      </c>
      <c r="B163" s="142" t="s">
        <v>153</v>
      </c>
      <c r="C163" s="8"/>
      <c r="D163" s="9"/>
      <c r="E163" s="9"/>
      <c r="F163" s="9"/>
      <c r="G163" s="79"/>
    </row>
    <row r="164" spans="1:7" ht="19.5" customHeight="1" x14ac:dyDescent="0.25">
      <c r="A164" s="152" t="s">
        <v>189</v>
      </c>
      <c r="B164" s="152" t="s">
        <v>199</v>
      </c>
      <c r="C164" s="62"/>
      <c r="D164" s="62"/>
      <c r="E164" s="62"/>
      <c r="F164" s="62"/>
      <c r="G164" s="62"/>
    </row>
    <row r="165" spans="1:7" ht="25.5" x14ac:dyDescent="0.25">
      <c r="A165" s="164">
        <v>4</v>
      </c>
      <c r="B165" s="164" t="s">
        <v>11</v>
      </c>
      <c r="C165" s="65">
        <f>SUM(C166)</f>
        <v>2367</v>
      </c>
      <c r="D165" s="65">
        <f t="shared" ref="D165:G165" si="65">SUM(D166)</f>
        <v>0</v>
      </c>
      <c r="E165" s="65">
        <f t="shared" si="65"/>
        <v>0</v>
      </c>
      <c r="F165" s="65">
        <f t="shared" si="65"/>
        <v>0</v>
      </c>
      <c r="G165" s="65">
        <f t="shared" si="65"/>
        <v>0</v>
      </c>
    </row>
    <row r="166" spans="1:7" ht="25.5" x14ac:dyDescent="0.25">
      <c r="A166" s="138">
        <v>42</v>
      </c>
      <c r="B166" s="139" t="s">
        <v>39</v>
      </c>
      <c r="C166" s="143">
        <f>C167</f>
        <v>2367</v>
      </c>
      <c r="D166" s="143">
        <f t="shared" ref="D166:G167" si="66">D167</f>
        <v>0</v>
      </c>
      <c r="E166" s="143">
        <f t="shared" si="66"/>
        <v>0</v>
      </c>
      <c r="F166" s="143">
        <f t="shared" si="66"/>
        <v>0</v>
      </c>
      <c r="G166" s="143">
        <f t="shared" si="66"/>
        <v>0</v>
      </c>
    </row>
    <row r="167" spans="1:7" ht="25.5" x14ac:dyDescent="0.25">
      <c r="A167" s="136">
        <v>424</v>
      </c>
      <c r="B167" s="137" t="s">
        <v>190</v>
      </c>
      <c r="C167" s="72">
        <f>C168</f>
        <v>2367</v>
      </c>
      <c r="D167" s="72">
        <f t="shared" si="66"/>
        <v>0</v>
      </c>
      <c r="E167" s="72">
        <f t="shared" si="66"/>
        <v>0</v>
      </c>
      <c r="F167" s="72">
        <f t="shared" si="66"/>
        <v>0</v>
      </c>
      <c r="G167" s="72">
        <f t="shared" si="66"/>
        <v>0</v>
      </c>
    </row>
    <row r="168" spans="1:7" x14ac:dyDescent="0.25">
      <c r="A168" s="141">
        <v>4241</v>
      </c>
      <c r="B168" s="142" t="s">
        <v>154</v>
      </c>
      <c r="C168" s="8">
        <v>2367</v>
      </c>
      <c r="D168" s="9"/>
      <c r="E168" s="9"/>
      <c r="F168" s="9"/>
      <c r="G168" s="79"/>
    </row>
    <row r="169" spans="1:7" ht="14.45" customHeight="1" x14ac:dyDescent="0.25">
      <c r="A169" s="174" t="s">
        <v>191</v>
      </c>
      <c r="B169" s="176" t="s">
        <v>85</v>
      </c>
      <c r="C169" s="175"/>
      <c r="D169" s="62"/>
      <c r="E169" s="62"/>
      <c r="F169" s="62"/>
      <c r="G169" s="62"/>
    </row>
    <row r="170" spans="1:7" ht="25.5" x14ac:dyDescent="0.25">
      <c r="A170" s="164">
        <v>4</v>
      </c>
      <c r="B170" s="164" t="s">
        <v>11</v>
      </c>
      <c r="C170" s="65">
        <f t="shared" ref="C170:G170" si="67">SUM(C171)</f>
        <v>2176</v>
      </c>
      <c r="D170" s="65">
        <f t="shared" si="67"/>
        <v>3318</v>
      </c>
      <c r="E170" s="65">
        <f t="shared" si="67"/>
        <v>2000</v>
      </c>
      <c r="F170" s="65">
        <f t="shared" si="67"/>
        <v>3000</v>
      </c>
      <c r="G170" s="65">
        <f t="shared" si="67"/>
        <v>3000</v>
      </c>
    </row>
    <row r="171" spans="1:7" ht="25.5" x14ac:dyDescent="0.25">
      <c r="A171" s="138">
        <v>42</v>
      </c>
      <c r="B171" s="139" t="s">
        <v>39</v>
      </c>
      <c r="C171" s="140">
        <f t="shared" ref="C171:G171" si="68">SUM(C174+C176)</f>
        <v>2176</v>
      </c>
      <c r="D171" s="140">
        <f t="shared" si="68"/>
        <v>3318</v>
      </c>
      <c r="E171" s="140">
        <f t="shared" si="68"/>
        <v>2000</v>
      </c>
      <c r="F171" s="140">
        <f t="shared" si="68"/>
        <v>3000</v>
      </c>
      <c r="G171" s="140">
        <f t="shared" si="68"/>
        <v>3000</v>
      </c>
    </row>
    <row r="172" spans="1:7" x14ac:dyDescent="0.25">
      <c r="A172" s="136">
        <v>421</v>
      </c>
      <c r="B172" s="137" t="s">
        <v>147</v>
      </c>
      <c r="C172" s="68">
        <f t="shared" ref="C172:D172" si="69">SUM(C173)</f>
        <v>0</v>
      </c>
      <c r="D172" s="68">
        <f t="shared" si="69"/>
        <v>0</v>
      </c>
      <c r="E172" s="68">
        <f>SUM(E173)</f>
        <v>0</v>
      </c>
      <c r="F172" s="68">
        <f>SUM(F173)</f>
        <v>0</v>
      </c>
      <c r="G172" s="113"/>
    </row>
    <row r="173" spans="1:7" x14ac:dyDescent="0.25">
      <c r="A173" s="141">
        <v>4212</v>
      </c>
      <c r="B173" s="142" t="s">
        <v>148</v>
      </c>
      <c r="C173" s="8"/>
      <c r="D173" s="9"/>
      <c r="E173" s="9"/>
      <c r="F173" s="9"/>
      <c r="G173" s="79"/>
    </row>
    <row r="174" spans="1:7" x14ac:dyDescent="0.25">
      <c r="A174" s="136">
        <v>422</v>
      </c>
      <c r="B174" s="137" t="s">
        <v>149</v>
      </c>
      <c r="C174" s="68">
        <f t="shared" ref="C174:D174" si="70">SUM(C175)</f>
        <v>0</v>
      </c>
      <c r="D174" s="68">
        <f t="shared" si="70"/>
        <v>0</v>
      </c>
      <c r="E174" s="68">
        <f>SUM(E175)</f>
        <v>0</v>
      </c>
      <c r="F174" s="68">
        <f t="shared" ref="F174:G174" si="71">SUM(F175)</f>
        <v>0</v>
      </c>
      <c r="G174" s="68">
        <f t="shared" si="71"/>
        <v>0</v>
      </c>
    </row>
    <row r="175" spans="1:7" x14ac:dyDescent="0.25">
      <c r="A175" s="177">
        <v>4221</v>
      </c>
      <c r="B175" s="151" t="s">
        <v>150</v>
      </c>
      <c r="C175" s="151"/>
      <c r="D175" s="151"/>
      <c r="E175" s="151"/>
      <c r="F175" s="151"/>
      <c r="G175" s="151"/>
    </row>
    <row r="176" spans="1:7" ht="25.5" x14ac:dyDescent="0.25">
      <c r="A176" s="136">
        <v>424</v>
      </c>
      <c r="B176" s="137" t="s">
        <v>190</v>
      </c>
      <c r="C176" s="68">
        <f t="shared" ref="C176:D176" si="72">SUM(C177)</f>
        <v>2176</v>
      </c>
      <c r="D176" s="68">
        <f t="shared" si="72"/>
        <v>3318</v>
      </c>
      <c r="E176" s="68">
        <f>SUM(E177)</f>
        <v>2000</v>
      </c>
      <c r="F176" s="68">
        <f t="shared" ref="F176:G176" si="73">SUM(F177)</f>
        <v>3000</v>
      </c>
      <c r="G176" s="68">
        <f t="shared" si="73"/>
        <v>3000</v>
      </c>
    </row>
    <row r="177" spans="1:7" x14ac:dyDescent="0.25">
      <c r="A177" s="141">
        <v>4241</v>
      </c>
      <c r="B177" s="142" t="s">
        <v>154</v>
      </c>
      <c r="C177" s="8">
        <v>2176</v>
      </c>
      <c r="D177" s="9">
        <v>3318</v>
      </c>
      <c r="E177" s="9">
        <v>2000</v>
      </c>
      <c r="F177" s="9">
        <v>3000</v>
      </c>
      <c r="G177" s="79">
        <v>3000</v>
      </c>
    </row>
    <row r="178" spans="1:7" x14ac:dyDescent="0.25">
      <c r="A178" s="141"/>
      <c r="B178" s="142"/>
      <c r="C178" s="8"/>
      <c r="D178" s="9"/>
      <c r="E178" s="9"/>
      <c r="F178" s="9"/>
      <c r="G178" s="79"/>
    </row>
    <row r="179" spans="1:7" x14ac:dyDescent="0.25">
      <c r="A179" s="165"/>
      <c r="B179" s="90"/>
      <c r="C179" s="90"/>
      <c r="D179" s="151"/>
      <c r="E179" s="151"/>
      <c r="F179" s="151"/>
      <c r="G179" s="151"/>
    </row>
    <row r="180" spans="1:7" ht="34.15" customHeight="1" x14ac:dyDescent="0.25">
      <c r="A180" s="166" t="s">
        <v>192</v>
      </c>
      <c r="B180" s="142"/>
      <c r="C180" s="9">
        <v>534208</v>
      </c>
      <c r="D180" s="9">
        <f>SUM(D10+D38+D53+D91+D106+D122+D132+D138+D144+D150+D155+D165+D170)</f>
        <v>576654</v>
      </c>
      <c r="E180" s="9">
        <f>SUM(E10+E38+E53+E91+E106+E122+E132+E138+E144+E150+E155+E165+E170)</f>
        <v>736195</v>
      </c>
      <c r="F180" s="9">
        <f t="shared" ref="F180:G180" si="74">SUM(F10+F38+F53+F91+F106+F122+F132+F138+F144+F150+F155+F165+F170)</f>
        <v>773310</v>
      </c>
      <c r="G180" s="9">
        <f t="shared" si="74"/>
        <v>773310</v>
      </c>
    </row>
    <row r="181" spans="1:7" ht="15" customHeight="1" x14ac:dyDescent="0.25">
      <c r="A181" s="165"/>
      <c r="B181" s="151"/>
      <c r="C181" s="151"/>
      <c r="D181" s="96"/>
      <c r="E181" s="151"/>
      <c r="F181" s="151"/>
      <c r="G181" s="151"/>
    </row>
  </sheetData>
  <mergeCells count="3">
    <mergeCell ref="A1:G1"/>
    <mergeCell ref="A3:G3"/>
    <mergeCell ref="C2:E2"/>
  </mergeCells>
  <pageMargins left="0.7" right="0.7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Tajništvo</cp:lastModifiedBy>
  <cp:lastPrinted>2023-10-20T07:58:29Z</cp:lastPrinted>
  <dcterms:created xsi:type="dcterms:W3CDTF">2022-08-12T12:51:27Z</dcterms:created>
  <dcterms:modified xsi:type="dcterms:W3CDTF">2023-10-31T08:07:00Z</dcterms:modified>
</cp:coreProperties>
</file>