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štvo\Desktop\PLAN\Rebalans\Rebalans 2023\"/>
    </mc:Choice>
  </mc:AlternateContent>
  <bookViews>
    <workbookView xWindow="-105" yWindow="-105" windowWidth="23250" windowHeight="12570" tabRatio="735" activeTab="3"/>
  </bookViews>
  <sheets>
    <sheet name="SAŽETAK u EUR" sheetId="9" r:id="rId1"/>
    <sheet name="SAŽETAK u HRK" sheetId="1" r:id="rId2"/>
    <sheet name=" Račun prihoda i rashoda u  EUR" sheetId="10" r:id="rId3"/>
    <sheet name="Rash.prema funkc.klas. u EUR" sheetId="11" r:id="rId4"/>
    <sheet name="Račun financiranja u EUR" sheetId="12" r:id="rId5"/>
    <sheet name=" POSEBNI DIO u EUR" sheetId="14" r:id="rId6"/>
  </sheets>
  <definedNames>
    <definedName name="_xlnm.Print_Area" localSheetId="5">' POSEBNI DIO u EUR'!$A$50:$I$82</definedName>
    <definedName name="_xlnm.Print_Area" localSheetId="2">' Račun prihoda i rashoda u  EUR'!$A$1:$I$61</definedName>
    <definedName name="_xlnm.Print_Area" localSheetId="3">'Rash.prema funkc.klas. u EUR'!$A$1:$E$19</definedName>
    <definedName name="_xlnm.Print_Area" localSheetId="0">'SAŽETAK u EUR'!$A$1:$J$41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4" l="1"/>
  <c r="H78" i="14"/>
  <c r="G78" i="14"/>
  <c r="F78" i="14"/>
  <c r="I54" i="10" l="1"/>
  <c r="F17" i="14" l="1"/>
  <c r="G17" i="14"/>
  <c r="H17" i="14"/>
  <c r="I17" i="14"/>
  <c r="H37" i="10"/>
  <c r="I35" i="14" l="1"/>
  <c r="H35" i="14"/>
  <c r="G35" i="14"/>
  <c r="F35" i="14"/>
  <c r="G9" i="14"/>
  <c r="H9" i="14"/>
  <c r="I9" i="14"/>
  <c r="F9" i="14"/>
  <c r="I75" i="14"/>
  <c r="H75" i="14"/>
  <c r="G75" i="14"/>
  <c r="F75" i="14"/>
  <c r="F68" i="14"/>
  <c r="G68" i="14"/>
  <c r="H68" i="14"/>
  <c r="I68" i="14"/>
  <c r="I62" i="14"/>
  <c r="H62" i="14"/>
  <c r="G62" i="14"/>
  <c r="F62" i="14"/>
  <c r="G52" i="14"/>
  <c r="H52" i="14"/>
  <c r="I52" i="14"/>
  <c r="F52" i="14"/>
  <c r="G40" i="14"/>
  <c r="H40" i="14"/>
  <c r="I40" i="14"/>
  <c r="F40" i="14"/>
  <c r="I31" i="14"/>
  <c r="H31" i="14"/>
  <c r="G31" i="14"/>
  <c r="F31" i="14"/>
  <c r="G28" i="14"/>
  <c r="H28" i="14"/>
  <c r="I28" i="14"/>
  <c r="F28" i="14"/>
  <c r="G23" i="14"/>
  <c r="H23" i="14"/>
  <c r="I23" i="14"/>
  <c r="F23" i="14"/>
  <c r="G11" i="1"/>
  <c r="H11" i="1"/>
  <c r="I11" i="1"/>
  <c r="F11" i="1"/>
  <c r="G8" i="1"/>
  <c r="H8" i="1"/>
  <c r="I8" i="1"/>
  <c r="F8" i="1"/>
  <c r="G8" i="9"/>
  <c r="H8" i="9"/>
  <c r="I8" i="9"/>
  <c r="F8" i="9"/>
  <c r="G11" i="9"/>
  <c r="H11" i="9"/>
  <c r="I11" i="9"/>
  <c r="F11" i="9"/>
  <c r="F37" i="10" l="1"/>
  <c r="G37" i="10"/>
  <c r="I37" i="10"/>
  <c r="I33" i="10"/>
  <c r="I59" i="10"/>
  <c r="G59" i="10"/>
  <c r="H59" i="10"/>
  <c r="F59" i="10"/>
  <c r="G51" i="10"/>
  <c r="H51" i="10"/>
  <c r="I51" i="10"/>
  <c r="F51" i="10"/>
  <c r="G49" i="10"/>
  <c r="H49" i="10"/>
  <c r="I49" i="10"/>
  <c r="F49" i="10"/>
  <c r="G33" i="10" l="1"/>
  <c r="H33" i="10"/>
  <c r="F33" i="10"/>
  <c r="G21" i="10" l="1"/>
  <c r="H21" i="10"/>
  <c r="I21" i="10"/>
  <c r="G18" i="10" l="1"/>
  <c r="H18" i="10"/>
  <c r="I18" i="10"/>
  <c r="F18" i="10"/>
  <c r="F21" i="10"/>
  <c r="E11" i="11" l="1"/>
  <c r="E10" i="11" s="1"/>
  <c r="I53" i="10"/>
  <c r="I44" i="10"/>
  <c r="I32" i="10" s="1"/>
  <c r="I46" i="14"/>
  <c r="I72" i="14"/>
  <c r="I57" i="14"/>
  <c r="I25" i="10"/>
  <c r="I24" i="10" s="1"/>
  <c r="I16" i="10"/>
  <c r="I14" i="10"/>
  <c r="I11" i="10"/>
  <c r="I81" i="14" l="1"/>
  <c r="I10" i="10"/>
  <c r="C11" i="11" l="1"/>
  <c r="C10" i="11" s="1"/>
  <c r="D11" i="11"/>
  <c r="D10" i="11" s="1"/>
  <c r="B11" i="11"/>
  <c r="B10" i="11" s="1"/>
  <c r="G54" i="10" l="1"/>
  <c r="G53" i="10" s="1"/>
  <c r="H54" i="10"/>
  <c r="H53" i="10" s="1"/>
  <c r="F54" i="10"/>
  <c r="F53" i="10" s="1"/>
  <c r="G44" i="10"/>
  <c r="G32" i="10" s="1"/>
  <c r="H44" i="10"/>
  <c r="H32" i="10" s="1"/>
  <c r="F44" i="10"/>
  <c r="F32" i="10" s="1"/>
  <c r="G25" i="10"/>
  <c r="G24" i="10" s="1"/>
  <c r="H25" i="10"/>
  <c r="H24" i="10" s="1"/>
  <c r="F25" i="10"/>
  <c r="F24" i="10" s="1"/>
  <c r="G16" i="10"/>
  <c r="H16" i="10"/>
  <c r="F16" i="10"/>
  <c r="G14" i="10"/>
  <c r="H14" i="10"/>
  <c r="F14" i="10"/>
  <c r="G11" i="10"/>
  <c r="H11" i="10"/>
  <c r="F11" i="10"/>
  <c r="G72" i="14"/>
  <c r="H72" i="14"/>
  <c r="F72" i="14"/>
  <c r="G57" i="14"/>
  <c r="H57" i="14"/>
  <c r="F57" i="14"/>
  <c r="G46" i="14"/>
  <c r="H46" i="14"/>
  <c r="F46" i="14"/>
  <c r="F81" i="14" s="1"/>
  <c r="G81" i="14" l="1"/>
  <c r="H81" i="14"/>
  <c r="F10" i="10"/>
  <c r="H10" i="10"/>
  <c r="G10" i="10"/>
  <c r="H21" i="9"/>
  <c r="H20" i="9"/>
</calcChain>
</file>

<file path=xl/sharedStrings.xml><?xml version="1.0" encoding="utf-8"?>
<sst xmlns="http://schemas.openxmlformats.org/spreadsheetml/2006/main" count="272" uniqueCount="121">
  <si>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</si>
  <si>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</si>
  <si>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</si>
  <si>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</si>
  <si>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</si>
  <si>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</si>
  <si>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</si>
  <si>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</si>
  <si>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</si>
  <si>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</si>
  <si>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</si>
  <si>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</si>
  <si>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</si>
  <si>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</si>
  <si>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</si>
  <si>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</si>
  <si>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</si>
  <si>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</si>
  <si>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</si>
  <si>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</si>
  <si>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</si>
  <si>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</si>
  <si>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</si>
  <si>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</si>
  <si>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</si>
  <si>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</si>
  <si>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</si>
  <si>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</si>
  <si>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</si>
  <si>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</si>
  <si>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</si>
  <si>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</si>
  <si>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</si>
  <si>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</si>
  <si>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</si>
  <si>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</si>
  <si>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</si>
  <si>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</si>
  <si>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</si>
  <si>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</si>
  <si>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</si>
  <si>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</si>
  <si>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</si>
  <si>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Plan za 2023.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</si>
  <si>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</si>
  <si>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</si>
  <si>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</si>
  <si>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</si>
  <si>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</si>
  <si>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za posebne namjene</t>
  </si>
  <si>
    <t>Financijski rashodi</t>
  </si>
  <si>
    <t>Konto</t>
  </si>
  <si>
    <t>Izvršenje 2021. HRK</t>
  </si>
  <si>
    <t>Donacije</t>
  </si>
  <si>
    <t xml:space="preserve">ras funkcijski </t>
  </si>
  <si>
    <t>Prihodi po posebnim propisima</t>
  </si>
  <si>
    <t>Plan 2022. HRK</t>
  </si>
  <si>
    <t>Plan za 2023. HRK</t>
  </si>
  <si>
    <t>09 Obrazovanje</t>
  </si>
  <si>
    <t>0912 Osnovno obrazovanje</t>
  </si>
  <si>
    <t xml:space="preserve">096 Dodatne usluge u obrazovanju </t>
  </si>
  <si>
    <t>Pomoći</t>
  </si>
  <si>
    <t>Prihodi od imovine</t>
  </si>
  <si>
    <t>Prihodi od prodaje proizvoda i robe te pruženih usluga i prihodi od donacija</t>
  </si>
  <si>
    <t>Prihodi od upravnih i administrativnih pristojbi,
pristojbi po posebnim propisima i naknada</t>
  </si>
  <si>
    <t>PROGRAM</t>
  </si>
  <si>
    <t>AKTIVNOST</t>
  </si>
  <si>
    <t xml:space="preserve">Donacije </t>
  </si>
  <si>
    <t>Rashodi za nabavu proizvedene dugotrajne im.</t>
  </si>
  <si>
    <t>VIŠAK / MANJAK + NETO FINANCIRANJE + PRENESENI REZULTAT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</si>
  <si>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Calibri"/>
        <family val="2"/>
        <charset val="238"/>
        <scheme val="minor"/>
      </rPr>
      <t>u kunama i u eurima</t>
    </r>
    <r>
      <rPr>
        <b/>
        <i/>
        <sz val="9"/>
        <color indexed="8"/>
        <rFont val="Calibri"/>
        <family val="2"/>
        <charset val="238"/>
        <scheme val="minor"/>
      </rPr>
      <t>.</t>
    </r>
  </si>
  <si>
    <t>Vlastiti izvori</t>
  </si>
  <si>
    <t>Rezultat poslovanja</t>
  </si>
  <si>
    <t>Izvršenje 2021. EUR</t>
  </si>
  <si>
    <t>Plan 2022. EUR</t>
  </si>
  <si>
    <t>Plan za 2023. EUR</t>
  </si>
  <si>
    <t>Razred/
skupina</t>
  </si>
  <si>
    <t>I. izmjena FP za 2023.</t>
  </si>
  <si>
    <t>I. izmjena FP za 2023. HRK</t>
  </si>
  <si>
    <t>I. izmjena FP za 2023. EUR</t>
  </si>
  <si>
    <t>Pomoći EU</t>
  </si>
  <si>
    <t>Decintralizirana sredstav</t>
  </si>
  <si>
    <t>Pomoć EU</t>
  </si>
  <si>
    <t>Ostale pomoći</t>
  </si>
  <si>
    <t xml:space="preserve">Ostale pomoći  </t>
  </si>
  <si>
    <t>Decentralizirana sredstva</t>
  </si>
  <si>
    <t>Naknde građanima i kućanstvima</t>
  </si>
  <si>
    <t>Ostali rashodi</t>
  </si>
  <si>
    <t>Rashodi za dodatna ulaganja na građavinskoj imovini</t>
  </si>
  <si>
    <t>Plaće i naknade</t>
  </si>
  <si>
    <t>1001A100102</t>
  </si>
  <si>
    <t>Materijalni troškovi i usluge</t>
  </si>
  <si>
    <t>Donacija</t>
  </si>
  <si>
    <t>1013A101320</t>
  </si>
  <si>
    <t>Projekt "Škole jednakih mogućnosti"-osiguravanje pomoćnika učenicima s teškoćama u školama MŽ</t>
  </si>
  <si>
    <t>Pomoć EU 90%</t>
  </si>
  <si>
    <t>1001T100102</t>
  </si>
  <si>
    <t>1001T100103</t>
  </si>
  <si>
    <t>Projekt "Školski obroci svima"</t>
  </si>
  <si>
    <t>1001T100115</t>
  </si>
  <si>
    <t>NAZIV KAPITALNOG PROJEKTA</t>
  </si>
  <si>
    <t>Naziv izvora financiranja</t>
  </si>
  <si>
    <t>1001A100101</t>
  </si>
  <si>
    <t>Naknada građanima i kućanstvima na temelju osiguranja i druge naknade</t>
  </si>
  <si>
    <t>Opći prihodi i primici (MŽ 10%)</t>
  </si>
  <si>
    <t>Projekt E-škole</t>
  </si>
  <si>
    <t>Opći prihodi i primici (MŽ)</t>
  </si>
  <si>
    <t>Projekt "Školska shema voća i mlijeka"</t>
  </si>
  <si>
    <t>KAPITALNI PROJEKT</t>
  </si>
  <si>
    <t>Izvor financiranja</t>
  </si>
  <si>
    <t>Rashodi za dodatna ulaganja na nefinancijsku imovini</t>
  </si>
  <si>
    <t>Prihodi za posebene namjene</t>
  </si>
  <si>
    <t>Ukupni rashodi</t>
  </si>
  <si>
    <t>Napomena: Ako se usvojeni Prijedlog I. izmjene financijskog plana za 2023. godinu ne mijenja , isti automatizmom postaje I. izmjena financijskog plan za 2023. godinu</t>
  </si>
  <si>
    <t>U Gornjem Mihaljevcu, 27.11.2023.</t>
  </si>
  <si>
    <t>Napomena: Ako se usvojeni Prijedlog I. izmjene financijskog plana za 2023. godinu ne mijenja, isti automatizmom postaje I. izmjena financijskog plan za 2023. godinu</t>
  </si>
  <si>
    <t>Pomoćnik u nastavi 50% Općina, 50% MŽ</t>
  </si>
  <si>
    <t>Ostale pomoći, Opći prihodi i primici</t>
  </si>
  <si>
    <t>KLASA: 400-02/23-01/05</t>
  </si>
  <si>
    <t>URBROJ: 2109-29/23-01/1</t>
  </si>
  <si>
    <t xml:space="preserve"> I. IZMJENA FINANCIJSKOG PLANA ZA 2023. GODINU OSNOVNE ŠKOLE GORNJI MIHALJEVEC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</si>
</sst>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9"/>
      <color indexed="8"/>
      <name val="Calibri"/>
      <family val="2"/>
      <charset val="238"/>
      <scheme val="minor"/>
    </font>
    <font>
      <b/>
      <i/>
      <u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right"/>
    </xf>
    <xf numFmtId="3" fontId="8" fillId="6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left" vertical="center" wrapText="1" indent="1"/>
    </xf>
    <xf numFmtId="0" fontId="3" fillId="0" borderId="0" xfId="0" applyFont="1"/>
    <xf numFmtId="0" fontId="1" fillId="0" borderId="0" xfId="0" applyFont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8" fillId="6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13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/>
    <xf numFmtId="0" fontId="11" fillId="0" borderId="0" xfId="0" quotePrefix="1" applyFont="1" applyAlignment="1">
      <alignment horizontal="center" vertical="center" wrapText="1"/>
    </xf>
    <xf numFmtId="0" fontId="14" fillId="0" borderId="0" xfId="0" quotePrefix="1" applyFont="1" applyAlignment="1">
      <alignment horizontal="left" wrapText="1"/>
    </xf>
    <xf numFmtId="0" fontId="15" fillId="0" borderId="0" xfId="0" applyFont="1" applyAlignment="1">
      <alignment wrapText="1"/>
    </xf>
    <xf numFmtId="3" fontId="10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19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/>
    </xf>
    <xf numFmtId="0" fontId="13" fillId="5" borderId="3" xfId="0" quotePrefix="1" applyFont="1" applyFill="1" applyBorder="1" applyAlignment="1">
      <alignment horizontal="left" vertical="center"/>
    </xf>
    <xf numFmtId="0" fontId="21" fillId="5" borderId="3" xfId="0" quotePrefix="1" applyFont="1" applyFill="1" applyBorder="1" applyAlignment="1">
      <alignment horizontal="left" vertical="center"/>
    </xf>
    <xf numFmtId="0" fontId="13" fillId="2" borderId="3" xfId="0" quotePrefix="1" applyFont="1" applyFill="1" applyBorder="1" applyAlignment="1">
      <alignment horizontal="left" vertical="center"/>
    </xf>
    <xf numFmtId="0" fontId="21" fillId="5" borderId="3" xfId="0" quotePrefix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20" fillId="0" borderId="3" xfId="0" quotePrefix="1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left" vertical="center" wrapText="1" indent="1"/>
    </xf>
    <xf numFmtId="0" fontId="13" fillId="5" borderId="3" xfId="0" applyFont="1" applyFill="1" applyBorder="1" applyAlignment="1">
      <alignment vertical="center" wrapText="1"/>
    </xf>
    <xf numFmtId="164" fontId="0" fillId="0" borderId="0" xfId="0" applyNumberFormat="1"/>
    <xf numFmtId="0" fontId="6" fillId="0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/>
    </xf>
    <xf numFmtId="0" fontId="23" fillId="0" borderId="3" xfId="0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13" fillId="0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24" fillId="5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24" fillId="5" borderId="3" xfId="0" applyFont="1" applyFill="1" applyBorder="1"/>
    <xf numFmtId="0" fontId="21" fillId="5" borderId="3" xfId="0" applyFont="1" applyFill="1" applyBorder="1" applyAlignment="1">
      <alignment horizontal="left" vertical="center" wrapText="1"/>
    </xf>
    <xf numFmtId="0" fontId="0" fillId="2" borderId="0" xfId="0" applyFill="1"/>
    <xf numFmtId="0" fontId="6" fillId="0" borderId="4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3" xfId="0" applyBorder="1"/>
    <xf numFmtId="0" fontId="6" fillId="6" borderId="1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1" fillId="8" borderId="3" xfId="0" applyFont="1" applyFill="1" applyBorder="1"/>
    <xf numFmtId="0" fontId="7" fillId="6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right"/>
    </xf>
    <xf numFmtId="3" fontId="19" fillId="3" borderId="3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3" fontId="5" fillId="5" borderId="4" xfId="0" applyNumberFormat="1" applyFont="1" applyFill="1" applyBorder="1"/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6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/>
    <xf numFmtId="3" fontId="0" fillId="0" borderId="3" xfId="0" applyNumberFormat="1" applyBorder="1"/>
    <xf numFmtId="3" fontId="1" fillId="8" borderId="3" xfId="0" applyNumberFormat="1" applyFont="1" applyFill="1" applyBorder="1"/>
    <xf numFmtId="0" fontId="1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3" fillId="0" borderId="1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 wrapText="1"/>
    </xf>
    <xf numFmtId="0" fontId="13" fillId="3" borderId="1" xfId="0" quotePrefix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1"/>
  <sheetViews>
    <sheetView zoomScale="98" zoomScaleNormal="98" workbookViewId="0">
      <selection activeCell="R26" sqref="R26"/>
    </sheetView>
  </sheetViews>
  <sheetFormatPr defaultRowHeight="15" x14ac:dyDescent="0.25"/>
  <cols>
    <col min="5" max="9" width="25.28515625" customWidth="1"/>
  </cols>
  <sheetData>
    <row r="1" spans="1:12" ht="42" customHeight="1" x14ac:dyDescent="0.25">
      <c r="A1" s="156" t="s">
        <v>120</v>
      </c>
      <c r="B1" s="156"/>
      <c r="C1" s="156"/>
      <c r="D1" s="156"/>
      <c r="E1" s="156"/>
      <c r="F1" s="156"/>
      <c r="G1" s="156"/>
      <c r="H1" s="156"/>
      <c r="I1" s="156"/>
      <c r="L1" s="73">
        <v>7.5345000000000004</v>
      </c>
    </row>
    <row r="2" spans="1:12" ht="18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12" ht="15.75" x14ac:dyDescent="0.25">
      <c r="A3" s="156" t="s">
        <v>31</v>
      </c>
      <c r="B3" s="156"/>
      <c r="C3" s="156"/>
      <c r="D3" s="156"/>
      <c r="E3" s="156"/>
      <c r="F3" s="156"/>
      <c r="G3" s="156"/>
      <c r="H3" s="156"/>
      <c r="I3" s="156"/>
    </row>
    <row r="4" spans="1:12" ht="18.75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2" ht="18" customHeight="1" x14ac:dyDescent="0.25">
      <c r="A5" s="156" t="s">
        <v>39</v>
      </c>
      <c r="B5" s="157"/>
      <c r="C5" s="157"/>
      <c r="D5" s="157"/>
      <c r="E5" s="157"/>
      <c r="F5" s="157"/>
      <c r="G5" s="157"/>
      <c r="H5" s="157"/>
      <c r="I5" s="157"/>
    </row>
    <row r="6" spans="1:12" ht="18.75" x14ac:dyDescent="0.3">
      <c r="A6" s="22"/>
      <c r="B6" s="23"/>
      <c r="C6" s="23"/>
      <c r="D6" s="23"/>
      <c r="E6" s="24"/>
      <c r="F6" s="2"/>
      <c r="G6" s="2"/>
      <c r="H6" s="2"/>
      <c r="I6" s="2"/>
    </row>
    <row r="7" spans="1:12" x14ac:dyDescent="0.25">
      <c r="A7" s="25"/>
      <c r="B7" s="26"/>
      <c r="C7" s="26"/>
      <c r="D7" s="27"/>
      <c r="E7" s="28"/>
      <c r="F7" s="29" t="s">
        <v>73</v>
      </c>
      <c r="G7" s="29" t="s">
        <v>74</v>
      </c>
      <c r="H7" s="29" t="s">
        <v>75</v>
      </c>
      <c r="I7" s="62" t="s">
        <v>79</v>
      </c>
    </row>
    <row r="8" spans="1:12" x14ac:dyDescent="0.25">
      <c r="A8" s="158" t="s">
        <v>0</v>
      </c>
      <c r="B8" s="159"/>
      <c r="C8" s="159"/>
      <c r="D8" s="159"/>
      <c r="E8" s="160"/>
      <c r="F8" s="131">
        <f>F9</f>
        <v>486291</v>
      </c>
      <c r="G8" s="131">
        <f t="shared" ref="G8:I8" si="0">G9</f>
        <v>519091</v>
      </c>
      <c r="H8" s="131">
        <f t="shared" si="0"/>
        <v>576654</v>
      </c>
      <c r="I8" s="131">
        <f t="shared" si="0"/>
        <v>686961</v>
      </c>
    </row>
    <row r="9" spans="1:12" x14ac:dyDescent="0.25">
      <c r="A9" s="154" t="s">
        <v>1</v>
      </c>
      <c r="B9" s="155"/>
      <c r="C9" s="155"/>
      <c r="D9" s="155"/>
      <c r="E9" s="161"/>
      <c r="F9" s="30">
        <v>486291</v>
      </c>
      <c r="G9" s="30">
        <v>519091</v>
      </c>
      <c r="H9" s="30">
        <v>576654</v>
      </c>
      <c r="I9" s="30">
        <v>686961</v>
      </c>
    </row>
    <row r="10" spans="1:12" x14ac:dyDescent="0.25">
      <c r="A10" s="162" t="s">
        <v>2</v>
      </c>
      <c r="B10" s="161"/>
      <c r="C10" s="161"/>
      <c r="D10" s="161"/>
      <c r="E10" s="161"/>
      <c r="F10" s="30"/>
      <c r="G10" s="30"/>
      <c r="H10" s="30"/>
      <c r="I10" s="30"/>
    </row>
    <row r="11" spans="1:12" x14ac:dyDescent="0.25">
      <c r="A11" s="31" t="s">
        <v>3</v>
      </c>
      <c r="B11" s="64"/>
      <c r="C11" s="64"/>
      <c r="D11" s="64"/>
      <c r="E11" s="64"/>
      <c r="F11" s="131">
        <f>F12+F13</f>
        <v>489263</v>
      </c>
      <c r="G11" s="131">
        <f t="shared" ref="G11:I11" si="1">G12+G13</f>
        <v>526326</v>
      </c>
      <c r="H11" s="131">
        <f t="shared" si="1"/>
        <v>576654</v>
      </c>
      <c r="I11" s="131">
        <f t="shared" si="1"/>
        <v>686961</v>
      </c>
    </row>
    <row r="12" spans="1:12" x14ac:dyDescent="0.25">
      <c r="A12" s="163" t="s">
        <v>4</v>
      </c>
      <c r="B12" s="155"/>
      <c r="C12" s="155"/>
      <c r="D12" s="155"/>
      <c r="E12" s="155"/>
      <c r="F12" s="30">
        <v>477542</v>
      </c>
      <c r="G12" s="30">
        <v>515708</v>
      </c>
      <c r="H12" s="30">
        <v>566833</v>
      </c>
      <c r="I12" s="30">
        <v>642161</v>
      </c>
    </row>
    <row r="13" spans="1:12" x14ac:dyDescent="0.25">
      <c r="A13" s="162" t="s">
        <v>5</v>
      </c>
      <c r="B13" s="161"/>
      <c r="C13" s="161"/>
      <c r="D13" s="161"/>
      <c r="E13" s="161"/>
      <c r="F13" s="30">
        <v>11721</v>
      </c>
      <c r="G13" s="30">
        <v>10618</v>
      </c>
      <c r="H13" s="30">
        <v>9821</v>
      </c>
      <c r="I13" s="30">
        <v>44800</v>
      </c>
    </row>
    <row r="14" spans="1:12" x14ac:dyDescent="0.25">
      <c r="A14" s="164" t="s">
        <v>6</v>
      </c>
      <c r="B14" s="159"/>
      <c r="C14" s="159"/>
      <c r="D14" s="159"/>
      <c r="E14" s="159"/>
      <c r="F14" s="132">
        <v>-2972</v>
      </c>
      <c r="G14" s="132">
        <v>-7235</v>
      </c>
      <c r="H14" s="131"/>
      <c r="I14" s="131"/>
    </row>
    <row r="15" spans="1:12" ht="18.75" x14ac:dyDescent="0.25">
      <c r="A15" s="21"/>
      <c r="B15" s="33"/>
      <c r="C15" s="33"/>
      <c r="D15" s="33"/>
      <c r="E15" s="33"/>
      <c r="F15" s="33"/>
      <c r="G15" s="33"/>
      <c r="H15" s="34"/>
      <c r="I15" s="34"/>
    </row>
    <row r="16" spans="1:12" ht="18" customHeight="1" x14ac:dyDescent="0.25">
      <c r="A16" s="156" t="s">
        <v>40</v>
      </c>
      <c r="B16" s="157"/>
      <c r="C16" s="157"/>
      <c r="D16" s="157"/>
      <c r="E16" s="157"/>
      <c r="F16" s="157"/>
      <c r="G16" s="157"/>
      <c r="H16" s="157"/>
      <c r="I16" s="157"/>
    </row>
    <row r="17" spans="1:9" ht="18.75" x14ac:dyDescent="0.25">
      <c r="A17" s="21"/>
      <c r="B17" s="33"/>
      <c r="C17" s="33"/>
      <c r="D17" s="33"/>
      <c r="E17" s="33"/>
      <c r="F17" s="33"/>
      <c r="G17" s="33"/>
      <c r="H17" s="34"/>
      <c r="I17" s="34"/>
    </row>
    <row r="18" spans="1:9" x14ac:dyDescent="0.25">
      <c r="A18" s="25"/>
      <c r="B18" s="26"/>
      <c r="C18" s="26"/>
      <c r="D18" s="27"/>
      <c r="E18" s="28"/>
      <c r="F18" s="29" t="s">
        <v>73</v>
      </c>
      <c r="G18" s="29" t="s">
        <v>74</v>
      </c>
      <c r="H18" s="29" t="s">
        <v>75</v>
      </c>
      <c r="I18" s="62" t="s">
        <v>77</v>
      </c>
    </row>
    <row r="19" spans="1:9" ht="15.75" customHeight="1" x14ac:dyDescent="0.25">
      <c r="A19" s="154" t="s">
        <v>8</v>
      </c>
      <c r="B19" s="165"/>
      <c r="C19" s="165"/>
      <c r="D19" s="165"/>
      <c r="E19" s="166"/>
      <c r="F19" s="30"/>
      <c r="G19" s="30"/>
      <c r="H19" s="30"/>
      <c r="I19" s="30"/>
    </row>
    <row r="20" spans="1:9" x14ac:dyDescent="0.25">
      <c r="A20" s="154" t="s">
        <v>9</v>
      </c>
      <c r="B20" s="155"/>
      <c r="C20" s="155"/>
      <c r="D20" s="155"/>
      <c r="E20" s="155"/>
      <c r="F20" s="30"/>
      <c r="G20" s="30"/>
      <c r="H20" s="30">
        <f>+'SAŽETAK u HRK'!H20/'SAŽETAK u EUR'!$L$1</f>
        <v>0</v>
      </c>
      <c r="I20" s="30">
        <v>0</v>
      </c>
    </row>
    <row r="21" spans="1:9" x14ac:dyDescent="0.25">
      <c r="A21" s="164" t="s">
        <v>10</v>
      </c>
      <c r="B21" s="159"/>
      <c r="C21" s="159"/>
      <c r="D21" s="159"/>
      <c r="E21" s="159"/>
      <c r="F21" s="132"/>
      <c r="G21" s="132"/>
      <c r="H21" s="131">
        <f>+'SAŽETAK u HRK'!H21/'SAŽETAK u EUR'!$L$1</f>
        <v>0</v>
      </c>
      <c r="I21" s="131">
        <v>0</v>
      </c>
    </row>
    <row r="22" spans="1:9" ht="18.75" x14ac:dyDescent="0.25">
      <c r="A22" s="35"/>
      <c r="B22" s="33"/>
      <c r="C22" s="33"/>
      <c r="D22" s="33"/>
      <c r="E22" s="33"/>
      <c r="F22" s="33"/>
      <c r="G22" s="33"/>
      <c r="H22" s="34"/>
      <c r="I22" s="34"/>
    </row>
    <row r="23" spans="1:9" ht="18" customHeight="1" x14ac:dyDescent="0.25">
      <c r="A23" s="156" t="s">
        <v>47</v>
      </c>
      <c r="B23" s="157"/>
      <c r="C23" s="157"/>
      <c r="D23" s="157"/>
      <c r="E23" s="157"/>
      <c r="F23" s="157"/>
      <c r="G23" s="157"/>
      <c r="H23" s="157"/>
      <c r="I23" s="157"/>
    </row>
    <row r="24" spans="1:9" ht="18.75" x14ac:dyDescent="0.25">
      <c r="A24" s="35"/>
      <c r="B24" s="33"/>
      <c r="C24" s="33"/>
      <c r="D24" s="33"/>
      <c r="E24" s="33"/>
      <c r="F24" s="33"/>
      <c r="G24" s="33"/>
      <c r="H24" s="34"/>
      <c r="I24" s="34"/>
    </row>
    <row r="25" spans="1:9" x14ac:dyDescent="0.25">
      <c r="A25" s="25"/>
      <c r="B25" s="26"/>
      <c r="C25" s="26"/>
      <c r="D25" s="27"/>
      <c r="E25" s="28"/>
      <c r="F25" s="29" t="s">
        <v>73</v>
      </c>
      <c r="G25" s="29" t="s">
        <v>74</v>
      </c>
      <c r="H25" s="29" t="s">
        <v>75</v>
      </c>
      <c r="I25" s="62" t="s">
        <v>77</v>
      </c>
    </row>
    <row r="26" spans="1:9" x14ac:dyDescent="0.25">
      <c r="A26" s="169" t="s">
        <v>41</v>
      </c>
      <c r="B26" s="170"/>
      <c r="C26" s="170"/>
      <c r="D26" s="170"/>
      <c r="E26" s="171"/>
      <c r="F26" s="41"/>
      <c r="G26" s="41"/>
      <c r="H26" s="41"/>
      <c r="I26" s="41"/>
    </row>
    <row r="27" spans="1:9" ht="30" customHeight="1" x14ac:dyDescent="0.25">
      <c r="A27" s="172" t="s">
        <v>7</v>
      </c>
      <c r="B27" s="173"/>
      <c r="C27" s="173"/>
      <c r="D27" s="173"/>
      <c r="E27" s="174"/>
      <c r="F27" s="42"/>
      <c r="G27" s="42"/>
      <c r="H27" s="42"/>
      <c r="I27" s="42"/>
    </row>
    <row r="28" spans="1:9" x14ac:dyDescent="0.25">
      <c r="A28" s="20"/>
      <c r="B28" s="20"/>
      <c r="C28" s="20"/>
      <c r="D28" s="20"/>
      <c r="E28" s="20"/>
      <c r="F28" s="20"/>
      <c r="G28" s="20"/>
      <c r="H28" s="20"/>
      <c r="I28" s="20"/>
    </row>
    <row r="29" spans="1:9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9" x14ac:dyDescent="0.25">
      <c r="A30" s="163" t="s">
        <v>69</v>
      </c>
      <c r="B30" s="155"/>
      <c r="C30" s="155"/>
      <c r="D30" s="155"/>
      <c r="E30" s="155"/>
      <c r="F30" s="30">
        <v>0</v>
      </c>
      <c r="G30" s="30">
        <v>-2.6193447411060333E-10</v>
      </c>
      <c r="H30" s="30">
        <v>0</v>
      </c>
      <c r="I30" s="30">
        <v>0</v>
      </c>
    </row>
    <row r="31" spans="1:9" ht="11.25" customHeight="1" x14ac:dyDescent="0.25">
      <c r="A31" s="36"/>
      <c r="B31" s="37"/>
      <c r="C31" s="37"/>
      <c r="D31" s="37"/>
      <c r="E31" s="37"/>
      <c r="F31" s="38"/>
      <c r="G31" s="38"/>
      <c r="H31" s="38"/>
      <c r="I31" s="38"/>
    </row>
    <row r="32" spans="1:9" ht="29.25" customHeight="1" x14ac:dyDescent="0.25">
      <c r="A32" s="167" t="s">
        <v>70</v>
      </c>
      <c r="B32" s="168"/>
      <c r="C32" s="168"/>
      <c r="D32" s="168"/>
      <c r="E32" s="168"/>
      <c r="F32" s="168"/>
      <c r="G32" s="168"/>
      <c r="H32" s="168"/>
      <c r="I32" s="168"/>
    </row>
    <row r="33" spans="1:9" ht="8.2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25">
      <c r="A34" s="167" t="s">
        <v>42</v>
      </c>
      <c r="B34" s="168"/>
      <c r="C34" s="168"/>
      <c r="D34" s="168"/>
      <c r="E34" s="168"/>
      <c r="F34" s="168"/>
      <c r="G34" s="168"/>
      <c r="H34" s="168"/>
      <c r="I34" s="168"/>
    </row>
    <row r="35" spans="1:9" ht="8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</row>
    <row r="37" spans="1:9" x14ac:dyDescent="0.25">
      <c r="A37" s="12" t="s">
        <v>113</v>
      </c>
      <c r="B37" s="12"/>
      <c r="C37" s="12"/>
      <c r="D37" s="12"/>
      <c r="E37" s="12"/>
      <c r="F37" s="12"/>
      <c r="G37" s="12"/>
      <c r="H37" s="12"/>
      <c r="I37" s="12"/>
    </row>
    <row r="39" spans="1:9" s="96" customFormat="1" x14ac:dyDescent="0.25">
      <c r="A39" s="96" t="s">
        <v>118</v>
      </c>
    </row>
    <row r="40" spans="1:9" s="96" customFormat="1" x14ac:dyDescent="0.25">
      <c r="A40" s="96" t="s">
        <v>119</v>
      </c>
    </row>
    <row r="41" spans="1:9" s="96" customFormat="1" x14ac:dyDescent="0.25">
      <c r="A41" s="96" t="s">
        <v>114</v>
      </c>
    </row>
  </sheetData>
  <mergeCells count="19">
    <mergeCell ref="A34:I34"/>
    <mergeCell ref="A21:E21"/>
    <mergeCell ref="A23:I23"/>
    <mergeCell ref="A26:E26"/>
    <mergeCell ref="A27:E27"/>
    <mergeCell ref="A30:E30"/>
    <mergeCell ref="A32:I32"/>
    <mergeCell ref="A20:E20"/>
    <mergeCell ref="A1:I1"/>
    <mergeCell ref="A3:I3"/>
    <mergeCell ref="A5:I5"/>
    <mergeCell ref="A8:E8"/>
    <mergeCell ref="A9:E9"/>
    <mergeCell ref="A10:E10"/>
    <mergeCell ref="A12:E12"/>
    <mergeCell ref="A13:E13"/>
    <mergeCell ref="A14:E14"/>
    <mergeCell ref="A16:I16"/>
    <mergeCell ref="A19:E19"/>
  </mergeCells>
  <pageMargins left="0.7" right="0.7" top="0.75" bottom="0.75" header="0.3" footer="0.3"/>
  <pageSetup paperSize="9" scale="7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98" zoomScaleNormal="98" workbookViewId="0">
      <selection sqref="A1:I1"/>
    </sheetView>
  </sheetViews>
  <sheetFormatPr defaultRowHeight="15" x14ac:dyDescent="0.25"/>
  <cols>
    <col min="5" max="9" width="25.28515625" customWidth="1"/>
  </cols>
  <sheetData>
    <row r="1" spans="1:17" ht="42" customHeight="1" x14ac:dyDescent="0.25">
      <c r="A1" s="156" t="s">
        <v>120</v>
      </c>
      <c r="B1" s="156"/>
      <c r="C1" s="156"/>
      <c r="D1" s="156"/>
      <c r="E1" s="156"/>
      <c r="F1" s="156"/>
      <c r="G1" s="156"/>
      <c r="H1" s="156"/>
      <c r="I1" s="156"/>
    </row>
    <row r="2" spans="1:17" ht="18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17" ht="15.75" x14ac:dyDescent="0.25">
      <c r="A3" s="156" t="s">
        <v>31</v>
      </c>
      <c r="B3" s="156"/>
      <c r="C3" s="156"/>
      <c r="D3" s="156"/>
      <c r="E3" s="156"/>
      <c r="F3" s="156"/>
      <c r="G3" s="156"/>
      <c r="H3" s="156"/>
      <c r="I3" s="156"/>
    </row>
    <row r="4" spans="1:17" ht="18.75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7" ht="18" customHeight="1" x14ac:dyDescent="0.25">
      <c r="A5" s="156" t="s">
        <v>39</v>
      </c>
      <c r="B5" s="157"/>
      <c r="C5" s="157"/>
      <c r="D5" s="157"/>
      <c r="E5" s="157"/>
      <c r="F5" s="157"/>
      <c r="G5" s="157"/>
      <c r="H5" s="157"/>
      <c r="I5" s="157"/>
    </row>
    <row r="6" spans="1:17" ht="18.75" x14ac:dyDescent="0.3">
      <c r="A6" s="22"/>
      <c r="B6" s="23"/>
      <c r="C6" s="23"/>
      <c r="D6" s="23"/>
      <c r="E6" s="24"/>
      <c r="F6" s="2"/>
      <c r="G6" s="2"/>
      <c r="H6" s="2"/>
      <c r="I6" s="2"/>
    </row>
    <row r="7" spans="1:17" x14ac:dyDescent="0.25">
      <c r="A7" s="25"/>
      <c r="B7" s="26"/>
      <c r="C7" s="26"/>
      <c r="D7" s="27"/>
      <c r="E7" s="28"/>
      <c r="F7" s="29" t="s">
        <v>52</v>
      </c>
      <c r="G7" s="29" t="s">
        <v>56</v>
      </c>
      <c r="H7" s="29" t="s">
        <v>57</v>
      </c>
      <c r="I7" s="62" t="s">
        <v>78</v>
      </c>
    </row>
    <row r="8" spans="1:17" x14ac:dyDescent="0.25">
      <c r="A8" s="158" t="s">
        <v>0</v>
      </c>
      <c r="B8" s="159"/>
      <c r="C8" s="159"/>
      <c r="D8" s="159"/>
      <c r="E8" s="160"/>
      <c r="F8" s="131">
        <f>F9</f>
        <v>3663956</v>
      </c>
      <c r="G8" s="131">
        <f t="shared" ref="G8:I8" si="0">G9</f>
        <v>3911094</v>
      </c>
      <c r="H8" s="131">
        <f t="shared" si="0"/>
        <v>4344800</v>
      </c>
      <c r="I8" s="131">
        <f t="shared" si="0"/>
        <v>5175908</v>
      </c>
      <c r="L8" s="16"/>
      <c r="Q8" s="16"/>
    </row>
    <row r="9" spans="1:17" x14ac:dyDescent="0.25">
      <c r="A9" s="154" t="s">
        <v>1</v>
      </c>
      <c r="B9" s="155"/>
      <c r="C9" s="155"/>
      <c r="D9" s="155"/>
      <c r="E9" s="161"/>
      <c r="F9" s="30">
        <v>3663956</v>
      </c>
      <c r="G9" s="30">
        <v>3911094</v>
      </c>
      <c r="H9" s="30">
        <v>4344800</v>
      </c>
      <c r="I9" s="30">
        <v>5175908</v>
      </c>
      <c r="Q9" s="16"/>
    </row>
    <row r="10" spans="1:17" x14ac:dyDescent="0.25">
      <c r="A10" s="162" t="s">
        <v>2</v>
      </c>
      <c r="B10" s="161"/>
      <c r="C10" s="161"/>
      <c r="D10" s="161"/>
      <c r="E10" s="161"/>
      <c r="F10" s="30"/>
      <c r="G10" s="30"/>
      <c r="H10" s="30"/>
      <c r="I10" s="30"/>
      <c r="Q10" s="16"/>
    </row>
    <row r="11" spans="1:17" x14ac:dyDescent="0.25">
      <c r="A11" s="31" t="s">
        <v>3</v>
      </c>
      <c r="B11" s="32"/>
      <c r="C11" s="32"/>
      <c r="D11" s="32"/>
      <c r="E11" s="32"/>
      <c r="F11" s="131">
        <f>F12+F13</f>
        <v>3686351</v>
      </c>
      <c r="G11" s="131">
        <f t="shared" ref="G11:I11" si="1">G12+G13</f>
        <v>3965600</v>
      </c>
      <c r="H11" s="131">
        <f t="shared" si="1"/>
        <v>4344800</v>
      </c>
      <c r="I11" s="131">
        <f t="shared" si="1"/>
        <v>5175908</v>
      </c>
      <c r="Q11" s="16"/>
    </row>
    <row r="12" spans="1:17" x14ac:dyDescent="0.25">
      <c r="A12" s="163" t="s">
        <v>4</v>
      </c>
      <c r="B12" s="155"/>
      <c r="C12" s="155"/>
      <c r="D12" s="155"/>
      <c r="E12" s="155"/>
      <c r="F12" s="30">
        <v>3598037</v>
      </c>
      <c r="G12" s="30">
        <v>3885600</v>
      </c>
      <c r="H12" s="30">
        <v>4270803</v>
      </c>
      <c r="I12" s="30">
        <v>4838362</v>
      </c>
      <c r="Q12" s="16"/>
    </row>
    <row r="13" spans="1:17" x14ac:dyDescent="0.25">
      <c r="A13" s="162" t="s">
        <v>5</v>
      </c>
      <c r="B13" s="161"/>
      <c r="C13" s="161"/>
      <c r="D13" s="161"/>
      <c r="E13" s="161"/>
      <c r="F13" s="30">
        <v>88314</v>
      </c>
      <c r="G13" s="30">
        <v>80000</v>
      </c>
      <c r="H13" s="30">
        <v>73997</v>
      </c>
      <c r="I13" s="30">
        <v>337546</v>
      </c>
      <c r="Q13" s="16"/>
    </row>
    <row r="14" spans="1:17" x14ac:dyDescent="0.25">
      <c r="A14" s="164" t="s">
        <v>6</v>
      </c>
      <c r="B14" s="159"/>
      <c r="C14" s="159"/>
      <c r="D14" s="159"/>
      <c r="E14" s="159"/>
      <c r="F14" s="132">
        <v>-22395</v>
      </c>
      <c r="G14" s="132">
        <v>-54506</v>
      </c>
      <c r="H14" s="131">
        <v>0</v>
      </c>
      <c r="I14" s="131">
        <v>0</v>
      </c>
      <c r="Q14" s="16"/>
    </row>
    <row r="15" spans="1:17" ht="18.75" x14ac:dyDescent="0.25">
      <c r="A15" s="21"/>
      <c r="B15" s="33"/>
      <c r="C15" s="33"/>
      <c r="D15" s="33"/>
      <c r="E15" s="33"/>
      <c r="F15" s="33"/>
      <c r="G15" s="33"/>
      <c r="H15" s="34"/>
      <c r="I15" s="34"/>
      <c r="Q15" s="16"/>
    </row>
    <row r="16" spans="1:17" ht="18" customHeight="1" x14ac:dyDescent="0.25">
      <c r="A16" s="156" t="s">
        <v>40</v>
      </c>
      <c r="B16" s="157"/>
      <c r="C16" s="157"/>
      <c r="D16" s="157"/>
      <c r="E16" s="157"/>
      <c r="F16" s="157"/>
      <c r="G16" s="157"/>
      <c r="H16" s="157"/>
      <c r="I16" s="157"/>
      <c r="Q16" s="16"/>
    </row>
    <row r="17" spans="1:17" ht="18.75" x14ac:dyDescent="0.25">
      <c r="A17" s="21"/>
      <c r="B17" s="33"/>
      <c r="C17" s="33"/>
      <c r="D17" s="33"/>
      <c r="E17" s="33"/>
      <c r="F17" s="33"/>
      <c r="G17" s="33"/>
      <c r="H17" s="34"/>
      <c r="I17" s="34"/>
      <c r="Q17" s="16"/>
    </row>
    <row r="18" spans="1:17" x14ac:dyDescent="0.25">
      <c r="A18" s="25"/>
      <c r="B18" s="26"/>
      <c r="C18" s="26"/>
      <c r="D18" s="27"/>
      <c r="E18" s="28"/>
      <c r="F18" s="29" t="s">
        <v>52</v>
      </c>
      <c r="G18" s="29" t="s">
        <v>11</v>
      </c>
      <c r="H18" s="29" t="s">
        <v>43</v>
      </c>
      <c r="I18" s="62" t="s">
        <v>77</v>
      </c>
      <c r="Q18" s="16"/>
    </row>
    <row r="19" spans="1:17" ht="15.75" customHeight="1" x14ac:dyDescent="0.25">
      <c r="A19" s="154" t="s">
        <v>8</v>
      </c>
      <c r="B19" s="165"/>
      <c r="C19" s="165"/>
      <c r="D19" s="165"/>
      <c r="E19" s="166"/>
      <c r="F19" s="39"/>
      <c r="G19" s="39"/>
      <c r="H19" s="39"/>
      <c r="I19" s="39"/>
      <c r="Q19" s="16"/>
    </row>
    <row r="20" spans="1:17" x14ac:dyDescent="0.25">
      <c r="A20" s="154" t="s">
        <v>9</v>
      </c>
      <c r="B20" s="155"/>
      <c r="C20" s="155"/>
      <c r="D20" s="155"/>
      <c r="E20" s="155"/>
      <c r="F20" s="39"/>
      <c r="G20" s="39"/>
      <c r="H20" s="39"/>
      <c r="I20" s="39"/>
      <c r="Q20" s="16"/>
    </row>
    <row r="21" spans="1:17" x14ac:dyDescent="0.25">
      <c r="A21" s="164" t="s">
        <v>10</v>
      </c>
      <c r="B21" s="159"/>
      <c r="C21" s="159"/>
      <c r="D21" s="159"/>
      <c r="E21" s="159"/>
      <c r="F21" s="40"/>
      <c r="G21" s="40"/>
      <c r="H21" s="18"/>
      <c r="I21" s="18"/>
      <c r="Q21" s="16"/>
    </row>
    <row r="22" spans="1:17" ht="18.75" x14ac:dyDescent="0.25">
      <c r="A22" s="35"/>
      <c r="B22" s="33"/>
      <c r="C22" s="33"/>
      <c r="D22" s="33"/>
      <c r="E22" s="33"/>
      <c r="F22" s="33"/>
      <c r="G22" s="33"/>
      <c r="H22" s="34"/>
      <c r="I22" s="34"/>
    </row>
    <row r="23" spans="1:17" ht="18" customHeight="1" x14ac:dyDescent="0.25">
      <c r="A23" s="156" t="s">
        <v>47</v>
      </c>
      <c r="B23" s="157"/>
      <c r="C23" s="157"/>
      <c r="D23" s="157"/>
      <c r="E23" s="157"/>
      <c r="F23" s="157"/>
      <c r="G23" s="157"/>
      <c r="H23" s="157"/>
      <c r="I23" s="157"/>
    </row>
    <row r="24" spans="1:17" ht="18.75" x14ac:dyDescent="0.25">
      <c r="A24" s="35"/>
      <c r="B24" s="33"/>
      <c r="C24" s="33"/>
      <c r="D24" s="33"/>
      <c r="E24" s="33"/>
      <c r="F24" s="33"/>
      <c r="G24" s="33"/>
      <c r="H24" s="34"/>
      <c r="I24" s="34"/>
    </row>
    <row r="25" spans="1:17" x14ac:dyDescent="0.25">
      <c r="A25" s="25"/>
      <c r="B25" s="26"/>
      <c r="C25" s="26"/>
      <c r="D25" s="27"/>
      <c r="E25" s="28"/>
      <c r="F25" s="29" t="s">
        <v>52</v>
      </c>
      <c r="G25" s="29" t="s">
        <v>11</v>
      </c>
      <c r="H25" s="29" t="s">
        <v>43</v>
      </c>
      <c r="I25" s="62" t="s">
        <v>77</v>
      </c>
    </row>
    <row r="26" spans="1:17" x14ac:dyDescent="0.25">
      <c r="A26" s="169" t="s">
        <v>41</v>
      </c>
      <c r="B26" s="170"/>
      <c r="C26" s="170"/>
      <c r="D26" s="170"/>
      <c r="E26" s="171"/>
      <c r="F26" s="41"/>
      <c r="G26" s="41"/>
      <c r="H26" s="41"/>
      <c r="I26" s="41"/>
    </row>
    <row r="27" spans="1:17" ht="30" customHeight="1" x14ac:dyDescent="0.25">
      <c r="A27" s="172" t="s">
        <v>7</v>
      </c>
      <c r="B27" s="173"/>
      <c r="C27" s="173"/>
      <c r="D27" s="173"/>
      <c r="E27" s="174"/>
      <c r="F27" s="42"/>
      <c r="G27" s="42"/>
      <c r="H27" s="42"/>
      <c r="I27" s="42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</row>
    <row r="29" spans="1:17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17" x14ac:dyDescent="0.25">
      <c r="A30" s="163" t="s">
        <v>69</v>
      </c>
      <c r="B30" s="155"/>
      <c r="C30" s="155"/>
      <c r="D30" s="155"/>
      <c r="E30" s="155"/>
      <c r="F30" s="30">
        <v>0</v>
      </c>
      <c r="G30" s="30">
        <v>-2.6193447411060333E-10</v>
      </c>
      <c r="H30" s="30">
        <v>0</v>
      </c>
      <c r="I30" s="30">
        <v>0</v>
      </c>
    </row>
    <row r="31" spans="1:17" ht="11.25" customHeight="1" x14ac:dyDescent="0.25">
      <c r="A31" s="36"/>
      <c r="B31" s="37"/>
      <c r="C31" s="37"/>
      <c r="D31" s="37"/>
      <c r="E31" s="37"/>
      <c r="F31" s="38"/>
      <c r="G31" s="38"/>
      <c r="H31" s="38"/>
      <c r="I31" s="38"/>
    </row>
    <row r="32" spans="1:17" ht="29.25" customHeight="1" x14ac:dyDescent="0.25">
      <c r="A32" s="167" t="s">
        <v>70</v>
      </c>
      <c r="B32" s="168"/>
      <c r="C32" s="168"/>
      <c r="D32" s="168"/>
      <c r="E32" s="168"/>
      <c r="F32" s="168"/>
      <c r="G32" s="168"/>
      <c r="H32" s="168"/>
      <c r="I32" s="168"/>
    </row>
    <row r="33" spans="1:9" ht="8.2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25">
      <c r="A34" s="167" t="s">
        <v>42</v>
      </c>
      <c r="B34" s="168"/>
      <c r="C34" s="168"/>
      <c r="D34" s="168"/>
      <c r="E34" s="168"/>
      <c r="F34" s="168"/>
      <c r="G34" s="168"/>
      <c r="H34" s="168"/>
      <c r="I34" s="168"/>
    </row>
    <row r="35" spans="1:9" ht="8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</row>
    <row r="37" spans="1:9" x14ac:dyDescent="0.25">
      <c r="A37" s="12" t="s">
        <v>115</v>
      </c>
      <c r="B37" s="12"/>
      <c r="C37" s="12"/>
      <c r="D37" s="12"/>
      <c r="E37" s="12"/>
      <c r="F37" s="12"/>
      <c r="G37" s="12"/>
      <c r="H37" s="12"/>
      <c r="I37" s="12"/>
    </row>
    <row r="39" spans="1:9" s="96" customFormat="1" x14ac:dyDescent="0.25">
      <c r="A39" s="96" t="s">
        <v>118</v>
      </c>
    </row>
    <row r="40" spans="1:9" s="96" customFormat="1" x14ac:dyDescent="0.25">
      <c r="A40" s="96" t="s">
        <v>119</v>
      </c>
    </row>
    <row r="41" spans="1:9" s="96" customFormat="1" x14ac:dyDescent="0.25">
      <c r="A41" s="96" t="s">
        <v>114</v>
      </c>
    </row>
  </sheetData>
  <mergeCells count="19">
    <mergeCell ref="A23:I23"/>
    <mergeCell ref="A32:I32"/>
    <mergeCell ref="A30:E30"/>
    <mergeCell ref="A34:I34"/>
    <mergeCell ref="A26:E26"/>
    <mergeCell ref="A27:E27"/>
    <mergeCell ref="A19:E19"/>
    <mergeCell ref="A20:E20"/>
    <mergeCell ref="A21:E21"/>
    <mergeCell ref="A13:E13"/>
    <mergeCell ref="A14:E14"/>
    <mergeCell ref="A12:E12"/>
    <mergeCell ref="A5:I5"/>
    <mergeCell ref="A16:I16"/>
    <mergeCell ref="A1:I1"/>
    <mergeCell ref="A3:I3"/>
    <mergeCell ref="A8:E8"/>
    <mergeCell ref="A9:E9"/>
    <mergeCell ref="A10:E10"/>
  </mergeCells>
  <pageMargins left="0.7" right="0.7" top="0.75" bottom="0.75" header="0.3" footer="0.3"/>
  <pageSetup paperSize="9" scale="7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1"/>
  <sheetViews>
    <sheetView zoomScaleNormal="100" zoomScaleSheetLayoutView="80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7.5703125" customWidth="1"/>
    <col min="5" max="5" width="39.7109375" customWidth="1"/>
    <col min="6" max="6" width="25.28515625" customWidth="1"/>
    <col min="7" max="7" width="25.28515625" style="16" customWidth="1"/>
    <col min="8" max="9" width="25.28515625" customWidth="1"/>
  </cols>
  <sheetData>
    <row r="1" spans="1:9" ht="42" customHeight="1" x14ac:dyDescent="0.25">
      <c r="A1" s="156" t="s">
        <v>120</v>
      </c>
      <c r="B1" s="156"/>
      <c r="C1" s="156"/>
      <c r="D1" s="156"/>
      <c r="E1" s="156"/>
      <c r="F1" s="156"/>
      <c r="G1" s="156"/>
      <c r="H1" s="156"/>
      <c r="I1" s="156"/>
    </row>
    <row r="2" spans="1:9" ht="18" customHeight="1" x14ac:dyDescent="0.25">
      <c r="A2" s="63"/>
      <c r="B2" s="63"/>
      <c r="C2" s="63"/>
      <c r="D2" s="63"/>
      <c r="E2" s="63"/>
      <c r="F2" s="63"/>
      <c r="G2" s="43"/>
      <c r="H2" s="63"/>
      <c r="I2" s="87"/>
    </row>
    <row r="3" spans="1:9" ht="15.75" x14ac:dyDescent="0.25">
      <c r="A3" s="156" t="s">
        <v>31</v>
      </c>
      <c r="B3" s="156"/>
      <c r="C3" s="156"/>
      <c r="D3" s="156"/>
      <c r="E3" s="156"/>
      <c r="F3" s="156"/>
      <c r="G3" s="156"/>
      <c r="H3" s="156"/>
      <c r="I3" s="156"/>
    </row>
    <row r="4" spans="1:9" ht="15.75" x14ac:dyDescent="0.25">
      <c r="A4" s="63"/>
      <c r="B4" s="63"/>
      <c r="C4" s="63"/>
      <c r="D4" s="63"/>
      <c r="E4" s="63"/>
      <c r="F4" s="63"/>
      <c r="G4" s="43"/>
      <c r="H4" s="63"/>
      <c r="I4" s="87"/>
    </row>
    <row r="5" spans="1:9" ht="18" customHeight="1" x14ac:dyDescent="0.25">
      <c r="A5" s="156" t="s">
        <v>13</v>
      </c>
      <c r="B5" s="157"/>
      <c r="C5" s="157"/>
      <c r="D5" s="157"/>
      <c r="E5" s="157"/>
      <c r="F5" s="157"/>
      <c r="G5" s="157"/>
      <c r="H5" s="157"/>
      <c r="I5" s="157"/>
    </row>
    <row r="6" spans="1:9" ht="15.75" x14ac:dyDescent="0.25">
      <c r="A6" s="63"/>
      <c r="B6" s="63"/>
      <c r="C6" s="63"/>
      <c r="D6" s="63"/>
      <c r="E6" s="63"/>
      <c r="F6" s="63"/>
      <c r="G6" s="43"/>
      <c r="H6" s="63"/>
      <c r="I6" s="87"/>
    </row>
    <row r="7" spans="1:9" ht="15.75" x14ac:dyDescent="0.25">
      <c r="A7" s="156" t="s">
        <v>1</v>
      </c>
      <c r="B7" s="175"/>
      <c r="C7" s="175"/>
      <c r="D7" s="175"/>
      <c r="E7" s="175"/>
      <c r="F7" s="175"/>
      <c r="G7" s="175"/>
      <c r="H7" s="175"/>
      <c r="I7" s="175"/>
    </row>
    <row r="8" spans="1:9" ht="15.75" x14ac:dyDescent="0.25">
      <c r="A8" s="63"/>
      <c r="B8" s="63"/>
      <c r="C8" s="63"/>
      <c r="D8" s="63"/>
      <c r="E8" s="63"/>
      <c r="F8" s="63"/>
      <c r="G8" s="43"/>
      <c r="H8" s="63"/>
      <c r="I8" s="87"/>
    </row>
    <row r="9" spans="1:9" x14ac:dyDescent="0.25">
      <c r="A9" s="5" t="s">
        <v>14</v>
      </c>
      <c r="B9" s="4" t="s">
        <v>15</v>
      </c>
      <c r="C9" s="4" t="s">
        <v>16</v>
      </c>
      <c r="D9" s="4" t="s">
        <v>51</v>
      </c>
      <c r="E9" s="4" t="s">
        <v>12</v>
      </c>
      <c r="F9" s="4" t="s">
        <v>73</v>
      </c>
      <c r="G9" s="44" t="s">
        <v>74</v>
      </c>
      <c r="H9" s="5" t="s">
        <v>75</v>
      </c>
      <c r="I9" s="5" t="s">
        <v>79</v>
      </c>
    </row>
    <row r="10" spans="1:9" ht="15.75" customHeight="1" x14ac:dyDescent="0.25">
      <c r="A10" s="45">
        <v>6</v>
      </c>
      <c r="B10" s="45"/>
      <c r="C10" s="45"/>
      <c r="D10" s="45"/>
      <c r="E10" s="45" t="s">
        <v>17</v>
      </c>
      <c r="F10" s="133">
        <f>F11+F14+F16+F18+F21</f>
        <v>486291</v>
      </c>
      <c r="G10" s="133">
        <f>G11+G14+G16+G18+G21</f>
        <v>519091</v>
      </c>
      <c r="H10" s="133">
        <f>H11+H14+H16+H18+H21</f>
        <v>576654</v>
      </c>
      <c r="I10" s="133">
        <f>I11+I14+I16+I18+I21</f>
        <v>686961</v>
      </c>
    </row>
    <row r="11" spans="1:9" ht="25.5" x14ac:dyDescent="0.25">
      <c r="A11" s="46"/>
      <c r="B11" s="46">
        <v>63</v>
      </c>
      <c r="C11" s="46"/>
      <c r="D11" s="46"/>
      <c r="E11" s="46" t="s">
        <v>44</v>
      </c>
      <c r="F11" s="134">
        <f>F12+F13</f>
        <v>438479</v>
      </c>
      <c r="G11" s="134">
        <f t="shared" ref="G11:I11" si="0">G12+G13</f>
        <v>447143</v>
      </c>
      <c r="H11" s="134">
        <f t="shared" si="0"/>
        <v>467424</v>
      </c>
      <c r="I11" s="134">
        <f t="shared" si="0"/>
        <v>554629</v>
      </c>
    </row>
    <row r="12" spans="1:9" x14ac:dyDescent="0.25">
      <c r="A12" s="8"/>
      <c r="B12" s="8"/>
      <c r="C12" s="47">
        <v>52</v>
      </c>
      <c r="D12" s="47"/>
      <c r="E12" s="47" t="s">
        <v>61</v>
      </c>
      <c r="F12" s="135">
        <v>430927</v>
      </c>
      <c r="G12" s="135">
        <v>444621</v>
      </c>
      <c r="H12" s="135">
        <v>465433</v>
      </c>
      <c r="I12" s="135">
        <v>553029</v>
      </c>
    </row>
    <row r="13" spans="1:9" x14ac:dyDescent="0.25">
      <c r="A13" s="8"/>
      <c r="B13" s="8"/>
      <c r="C13" s="47">
        <v>51</v>
      </c>
      <c r="D13" s="47"/>
      <c r="E13" s="47" t="s">
        <v>80</v>
      </c>
      <c r="F13" s="136">
        <v>7552</v>
      </c>
      <c r="G13" s="135">
        <v>2522</v>
      </c>
      <c r="H13" s="135">
        <v>1991</v>
      </c>
      <c r="I13" s="135">
        <v>1600</v>
      </c>
    </row>
    <row r="14" spans="1:9" x14ac:dyDescent="0.25">
      <c r="A14" s="48"/>
      <c r="B14" s="48">
        <v>64</v>
      </c>
      <c r="C14" s="49"/>
      <c r="D14" s="49"/>
      <c r="E14" s="49" t="s">
        <v>62</v>
      </c>
      <c r="F14" s="134">
        <f>F15</f>
        <v>0</v>
      </c>
      <c r="G14" s="134">
        <f t="shared" ref="G14:I14" si="1">G15</f>
        <v>0</v>
      </c>
      <c r="H14" s="134">
        <f t="shared" si="1"/>
        <v>0</v>
      </c>
      <c r="I14" s="134">
        <f t="shared" si="1"/>
        <v>5</v>
      </c>
    </row>
    <row r="15" spans="1:9" x14ac:dyDescent="0.25">
      <c r="A15" s="8"/>
      <c r="B15" s="50"/>
      <c r="C15" s="47">
        <v>31</v>
      </c>
      <c r="D15" s="47"/>
      <c r="E15" s="47" t="s">
        <v>38</v>
      </c>
      <c r="F15" s="135">
        <v>0</v>
      </c>
      <c r="G15" s="135">
        <v>0</v>
      </c>
      <c r="H15" s="135">
        <v>0</v>
      </c>
      <c r="I15" s="135">
        <v>5</v>
      </c>
    </row>
    <row r="16" spans="1:9" ht="25.5" customHeight="1" x14ac:dyDescent="0.25">
      <c r="A16" s="48"/>
      <c r="B16" s="48">
        <v>65</v>
      </c>
      <c r="C16" s="49"/>
      <c r="D16" s="49"/>
      <c r="E16" s="51" t="s">
        <v>64</v>
      </c>
      <c r="F16" s="134">
        <f>F17</f>
        <v>14437</v>
      </c>
      <c r="G16" s="134">
        <f t="shared" ref="G16:I16" si="2">G17</f>
        <v>31455</v>
      </c>
      <c r="H16" s="134">
        <f t="shared" si="2"/>
        <v>11281</v>
      </c>
      <c r="I16" s="134">
        <f t="shared" si="2"/>
        <v>11200</v>
      </c>
    </row>
    <row r="17" spans="1:9" x14ac:dyDescent="0.25">
      <c r="A17" s="8"/>
      <c r="B17" s="50"/>
      <c r="C17" s="47">
        <v>43</v>
      </c>
      <c r="D17" s="47"/>
      <c r="E17" s="47" t="s">
        <v>55</v>
      </c>
      <c r="F17" s="136">
        <v>14437</v>
      </c>
      <c r="G17" s="135">
        <v>31455</v>
      </c>
      <c r="H17" s="135">
        <v>11281</v>
      </c>
      <c r="I17" s="135">
        <v>11200</v>
      </c>
    </row>
    <row r="18" spans="1:9" ht="25.5" x14ac:dyDescent="0.25">
      <c r="A18" s="48"/>
      <c r="B18" s="48">
        <v>66</v>
      </c>
      <c r="C18" s="49"/>
      <c r="D18" s="49"/>
      <c r="E18" s="51" t="s">
        <v>63</v>
      </c>
      <c r="F18" s="137">
        <f>F19+F20</f>
        <v>1206</v>
      </c>
      <c r="G18" s="137">
        <f t="shared" ref="G18:I18" si="3">G19+G20</f>
        <v>0</v>
      </c>
      <c r="H18" s="137">
        <f t="shared" si="3"/>
        <v>0</v>
      </c>
      <c r="I18" s="137">
        <f t="shared" si="3"/>
        <v>1640</v>
      </c>
    </row>
    <row r="19" spans="1:9" x14ac:dyDescent="0.25">
      <c r="A19" s="50"/>
      <c r="B19" s="50"/>
      <c r="C19" s="47">
        <v>11</v>
      </c>
      <c r="D19" s="89"/>
      <c r="E19" s="90" t="s">
        <v>18</v>
      </c>
      <c r="F19" s="136">
        <v>1206</v>
      </c>
      <c r="G19" s="136">
        <v>0</v>
      </c>
      <c r="H19" s="136">
        <v>0</v>
      </c>
      <c r="I19" s="136">
        <v>0</v>
      </c>
    </row>
    <row r="20" spans="1:9" x14ac:dyDescent="0.25">
      <c r="A20" s="8"/>
      <c r="B20" s="50"/>
      <c r="C20" s="47">
        <v>61</v>
      </c>
      <c r="D20" s="47"/>
      <c r="E20" s="47" t="s">
        <v>67</v>
      </c>
      <c r="F20" s="136">
        <v>0</v>
      </c>
      <c r="G20" s="136">
        <v>0</v>
      </c>
      <c r="H20" s="135">
        <v>0</v>
      </c>
      <c r="I20" s="135">
        <v>1640</v>
      </c>
    </row>
    <row r="21" spans="1:9" ht="25.5" x14ac:dyDescent="0.25">
      <c r="A21" s="48"/>
      <c r="B21" s="48">
        <v>67</v>
      </c>
      <c r="C21" s="49"/>
      <c r="D21" s="49"/>
      <c r="E21" s="46" t="s">
        <v>45</v>
      </c>
      <c r="F21" s="134">
        <f>F22+F23</f>
        <v>32169</v>
      </c>
      <c r="G21" s="134">
        <f t="shared" ref="G21:I21" si="4">G22+G23</f>
        <v>40493</v>
      </c>
      <c r="H21" s="134">
        <f t="shared" si="4"/>
        <v>97949</v>
      </c>
      <c r="I21" s="134">
        <f t="shared" si="4"/>
        <v>119487</v>
      </c>
    </row>
    <row r="22" spans="1:9" x14ac:dyDescent="0.25">
      <c r="A22" s="8"/>
      <c r="B22" s="8"/>
      <c r="C22" s="47">
        <v>11</v>
      </c>
      <c r="D22" s="47"/>
      <c r="E22" s="52" t="s">
        <v>18</v>
      </c>
      <c r="F22" s="136">
        <v>8185</v>
      </c>
      <c r="G22" s="136">
        <v>1274</v>
      </c>
      <c r="H22" s="135">
        <v>11095</v>
      </c>
      <c r="I22" s="135">
        <v>47390</v>
      </c>
    </row>
    <row r="23" spans="1:9" x14ac:dyDescent="0.25">
      <c r="A23" s="8"/>
      <c r="B23" s="8"/>
      <c r="C23" s="47">
        <v>44</v>
      </c>
      <c r="D23" s="47"/>
      <c r="E23" s="52" t="s">
        <v>81</v>
      </c>
      <c r="F23" s="136">
        <v>23984</v>
      </c>
      <c r="G23" s="136">
        <v>39219</v>
      </c>
      <c r="H23" s="135">
        <v>86854</v>
      </c>
      <c r="I23" s="135">
        <v>72097</v>
      </c>
    </row>
    <row r="24" spans="1:9" x14ac:dyDescent="0.25">
      <c r="A24" s="45">
        <v>9</v>
      </c>
      <c r="B24" s="45"/>
      <c r="C24" s="45"/>
      <c r="D24" s="45"/>
      <c r="E24" s="45" t="s">
        <v>71</v>
      </c>
      <c r="F24" s="133">
        <f>F25</f>
        <v>0</v>
      </c>
      <c r="G24" s="133">
        <f t="shared" ref="G24:I24" si="5">G25</f>
        <v>0</v>
      </c>
      <c r="H24" s="133">
        <f t="shared" si="5"/>
        <v>0</v>
      </c>
      <c r="I24" s="133">
        <f t="shared" si="5"/>
        <v>0</v>
      </c>
    </row>
    <row r="25" spans="1:9" x14ac:dyDescent="0.25">
      <c r="A25" s="46"/>
      <c r="B25" s="46">
        <v>92</v>
      </c>
      <c r="C25" s="46"/>
      <c r="D25" s="46"/>
      <c r="E25" s="46" t="s">
        <v>72</v>
      </c>
      <c r="F25" s="134">
        <f>F26+F27</f>
        <v>0</v>
      </c>
      <c r="G25" s="134">
        <f t="shared" ref="G25:I25" si="6">G26+G27</f>
        <v>0</v>
      </c>
      <c r="H25" s="134">
        <f t="shared" si="6"/>
        <v>0</v>
      </c>
      <c r="I25" s="134">
        <f t="shared" si="6"/>
        <v>0</v>
      </c>
    </row>
    <row r="26" spans="1:9" x14ac:dyDescent="0.25">
      <c r="A26" s="8"/>
      <c r="B26" s="8"/>
      <c r="C26" s="47">
        <v>43</v>
      </c>
      <c r="D26" s="47"/>
      <c r="E26" s="47" t="s">
        <v>55</v>
      </c>
      <c r="F26" s="135"/>
      <c r="G26" s="135"/>
      <c r="H26" s="135"/>
      <c r="I26" s="135"/>
    </row>
    <row r="27" spans="1:9" x14ac:dyDescent="0.25">
      <c r="A27" s="8"/>
      <c r="B27" s="8"/>
      <c r="C27" s="47">
        <v>52</v>
      </c>
      <c r="D27" s="47"/>
      <c r="E27" s="47" t="s">
        <v>61</v>
      </c>
      <c r="F27" s="138"/>
      <c r="G27" s="138"/>
      <c r="H27" s="139"/>
      <c r="I27" s="138"/>
    </row>
    <row r="29" spans="1:9" ht="15.75" customHeight="1" x14ac:dyDescent="0.25">
      <c r="A29" s="156" t="s">
        <v>19</v>
      </c>
      <c r="B29" s="156"/>
      <c r="C29" s="156"/>
      <c r="D29" s="156"/>
      <c r="E29" s="156"/>
      <c r="F29" s="156"/>
      <c r="G29" s="156"/>
      <c r="H29" s="156"/>
      <c r="I29" s="156"/>
    </row>
    <row r="30" spans="1:9" ht="18" x14ac:dyDescent="0.25">
      <c r="A30" s="1"/>
      <c r="B30" s="1"/>
      <c r="C30" s="1"/>
      <c r="D30" s="1"/>
      <c r="E30" s="1"/>
      <c r="F30" s="1"/>
      <c r="G30" s="15"/>
      <c r="H30" s="1"/>
      <c r="I30" s="1"/>
    </row>
    <row r="31" spans="1:9" x14ac:dyDescent="0.25">
      <c r="A31" s="5" t="s">
        <v>14</v>
      </c>
      <c r="B31" s="4" t="s">
        <v>15</v>
      </c>
      <c r="C31" s="4" t="s">
        <v>16</v>
      </c>
      <c r="D31" s="4"/>
      <c r="E31" s="4" t="s">
        <v>20</v>
      </c>
      <c r="F31" s="4" t="s">
        <v>73</v>
      </c>
      <c r="G31" s="44" t="s">
        <v>74</v>
      </c>
      <c r="H31" s="5" t="s">
        <v>75</v>
      </c>
      <c r="I31" s="5" t="s">
        <v>77</v>
      </c>
    </row>
    <row r="32" spans="1:9" ht="15.75" customHeight="1" x14ac:dyDescent="0.25">
      <c r="A32" s="45">
        <v>3</v>
      </c>
      <c r="B32" s="45"/>
      <c r="C32" s="45"/>
      <c r="D32" s="45"/>
      <c r="E32" s="45" t="s">
        <v>21</v>
      </c>
      <c r="F32" s="7">
        <f>F33+F37+F44+F49+F51</f>
        <v>477542</v>
      </c>
      <c r="G32" s="7">
        <f t="shared" ref="G32:I32" si="7">G33+G37+G44+G49+G51</f>
        <v>515708</v>
      </c>
      <c r="H32" s="7">
        <f t="shared" si="7"/>
        <v>566833</v>
      </c>
      <c r="I32" s="7">
        <f t="shared" si="7"/>
        <v>642161</v>
      </c>
    </row>
    <row r="33" spans="1:9" ht="15.75" customHeight="1" x14ac:dyDescent="0.25">
      <c r="A33" s="46"/>
      <c r="B33" s="46">
        <v>31</v>
      </c>
      <c r="C33" s="46"/>
      <c r="D33" s="46"/>
      <c r="E33" s="46" t="s">
        <v>22</v>
      </c>
      <c r="F33" s="137">
        <f>F34+F35+F36</f>
        <v>404968</v>
      </c>
      <c r="G33" s="137">
        <f t="shared" ref="G33:H33" si="8">G34+G35+G36</f>
        <v>445497</v>
      </c>
      <c r="H33" s="137">
        <f t="shared" si="8"/>
        <v>442816</v>
      </c>
      <c r="I33" s="137">
        <f>I34+I35+I36</f>
        <v>503115</v>
      </c>
    </row>
    <row r="34" spans="1:9" x14ac:dyDescent="0.25">
      <c r="A34" s="55"/>
      <c r="B34" s="55"/>
      <c r="C34" s="56">
        <v>11</v>
      </c>
      <c r="D34" s="56"/>
      <c r="E34" s="56" t="s">
        <v>18</v>
      </c>
      <c r="F34" s="140">
        <v>1420</v>
      </c>
      <c r="G34" s="140">
        <v>1274</v>
      </c>
      <c r="H34" s="140">
        <v>1274</v>
      </c>
      <c r="I34" s="140">
        <v>1601</v>
      </c>
    </row>
    <row r="35" spans="1:9" x14ac:dyDescent="0.25">
      <c r="A35" s="55"/>
      <c r="B35" s="55"/>
      <c r="C35" s="56">
        <v>51</v>
      </c>
      <c r="D35" s="56"/>
      <c r="E35" s="56" t="s">
        <v>82</v>
      </c>
      <c r="F35" s="140">
        <v>4532</v>
      </c>
      <c r="G35" s="140"/>
      <c r="H35" s="140">
        <v>0</v>
      </c>
      <c r="I35" s="140">
        <v>2439</v>
      </c>
    </row>
    <row r="36" spans="1:9" x14ac:dyDescent="0.25">
      <c r="A36" s="55"/>
      <c r="B36" s="55"/>
      <c r="C36" s="56">
        <v>52</v>
      </c>
      <c r="D36" s="56"/>
      <c r="E36" s="56" t="s">
        <v>83</v>
      </c>
      <c r="F36" s="141">
        <v>399016</v>
      </c>
      <c r="G36" s="141">
        <v>444223</v>
      </c>
      <c r="H36" s="141">
        <v>441542</v>
      </c>
      <c r="I36" s="141">
        <v>499075</v>
      </c>
    </row>
    <row r="37" spans="1:9" x14ac:dyDescent="0.25">
      <c r="A37" s="48"/>
      <c r="B37" s="48">
        <v>32</v>
      </c>
      <c r="C37" s="49"/>
      <c r="D37" s="49"/>
      <c r="E37" s="48" t="s">
        <v>34</v>
      </c>
      <c r="F37" s="137">
        <f>SUM(F38:F43)</f>
        <v>65149</v>
      </c>
      <c r="G37" s="137">
        <f t="shared" ref="G37" si="9">SUM(G38:G43)</f>
        <v>69680</v>
      </c>
      <c r="H37" s="137">
        <f>SUM(H38:H43)</f>
        <v>122026</v>
      </c>
      <c r="I37" s="137">
        <f>SUM(I38:I43)</f>
        <v>131296</v>
      </c>
    </row>
    <row r="38" spans="1:9" x14ac:dyDescent="0.25">
      <c r="A38" s="55"/>
      <c r="B38" s="55"/>
      <c r="C38" s="56">
        <v>11</v>
      </c>
      <c r="D38" s="56"/>
      <c r="E38" s="56" t="s">
        <v>18</v>
      </c>
      <c r="F38" s="140">
        <v>0</v>
      </c>
      <c r="G38" s="140">
        <v>0</v>
      </c>
      <c r="H38" s="140">
        <v>0</v>
      </c>
      <c r="I38" s="140">
        <v>108</v>
      </c>
    </row>
    <row r="39" spans="1:9" s="96" customFormat="1" x14ac:dyDescent="0.25">
      <c r="A39" s="8"/>
      <c r="B39" s="8"/>
      <c r="C39" s="47">
        <v>51</v>
      </c>
      <c r="D39" s="47"/>
      <c r="E39" s="47" t="s">
        <v>82</v>
      </c>
      <c r="F39" s="136">
        <v>2234</v>
      </c>
      <c r="G39" s="136">
        <v>2522</v>
      </c>
      <c r="H39" s="136">
        <v>1991</v>
      </c>
      <c r="I39" s="136">
        <v>2212</v>
      </c>
    </row>
    <row r="40" spans="1:9" x14ac:dyDescent="0.25">
      <c r="A40" s="55"/>
      <c r="B40" s="14"/>
      <c r="C40" s="56">
        <v>52</v>
      </c>
      <c r="D40" s="56"/>
      <c r="E40" s="56" t="s">
        <v>84</v>
      </c>
      <c r="F40" s="141">
        <v>22447</v>
      </c>
      <c r="G40" s="141"/>
      <c r="H40" s="141">
        <v>18581</v>
      </c>
      <c r="I40" s="141">
        <v>44904</v>
      </c>
    </row>
    <row r="41" spans="1:9" x14ac:dyDescent="0.25">
      <c r="A41" s="55"/>
      <c r="B41" s="14"/>
      <c r="C41" s="56">
        <v>44</v>
      </c>
      <c r="D41" s="56"/>
      <c r="E41" s="56" t="s">
        <v>85</v>
      </c>
      <c r="F41" s="141">
        <v>28306</v>
      </c>
      <c r="G41" s="141">
        <v>35968</v>
      </c>
      <c r="H41" s="141">
        <v>90173</v>
      </c>
      <c r="I41" s="141">
        <v>71632</v>
      </c>
    </row>
    <row r="42" spans="1:9" x14ac:dyDescent="0.25">
      <c r="A42" s="55"/>
      <c r="B42" s="55"/>
      <c r="C42" s="56">
        <v>61</v>
      </c>
      <c r="D42" s="56"/>
      <c r="E42" s="56" t="s">
        <v>53</v>
      </c>
      <c r="F42" s="141">
        <v>0</v>
      </c>
      <c r="G42" s="141">
        <v>0</v>
      </c>
      <c r="H42" s="141">
        <v>0</v>
      </c>
      <c r="I42" s="141">
        <v>1240</v>
      </c>
    </row>
    <row r="43" spans="1:9" x14ac:dyDescent="0.25">
      <c r="A43" s="55"/>
      <c r="B43" s="55"/>
      <c r="C43" s="56">
        <v>43</v>
      </c>
      <c r="D43" s="56"/>
      <c r="E43" s="56" t="s">
        <v>49</v>
      </c>
      <c r="F43" s="141">
        <v>12162</v>
      </c>
      <c r="G43" s="141">
        <v>31190</v>
      </c>
      <c r="H43" s="141">
        <v>11281</v>
      </c>
      <c r="I43" s="141">
        <v>11200</v>
      </c>
    </row>
    <row r="44" spans="1:9" x14ac:dyDescent="0.25">
      <c r="A44" s="48"/>
      <c r="B44" s="48">
        <v>34</v>
      </c>
      <c r="C44" s="49"/>
      <c r="D44" s="49"/>
      <c r="E44" s="49" t="s">
        <v>50</v>
      </c>
      <c r="F44" s="134">
        <f>SUM(F45:F48)</f>
        <v>1576</v>
      </c>
      <c r="G44" s="134">
        <f t="shared" ref="G44:I44" si="10">SUM(G45:G48)</f>
        <v>531</v>
      </c>
      <c r="H44" s="134">
        <f t="shared" si="10"/>
        <v>0</v>
      </c>
      <c r="I44" s="134">
        <f t="shared" si="10"/>
        <v>470</v>
      </c>
    </row>
    <row r="45" spans="1:9" x14ac:dyDescent="0.25">
      <c r="A45" s="55"/>
      <c r="B45" s="55"/>
      <c r="C45" s="56">
        <v>44</v>
      </c>
      <c r="D45" s="56"/>
      <c r="E45" s="56" t="s">
        <v>85</v>
      </c>
      <c r="F45" s="140"/>
      <c r="G45" s="140">
        <v>265</v>
      </c>
      <c r="H45" s="140"/>
      <c r="I45" s="140">
        <v>465</v>
      </c>
    </row>
    <row r="46" spans="1:9" x14ac:dyDescent="0.25">
      <c r="A46" s="55"/>
      <c r="B46" s="55"/>
      <c r="C46" s="56">
        <v>31</v>
      </c>
      <c r="D46" s="56"/>
      <c r="E46" s="56" t="s">
        <v>38</v>
      </c>
      <c r="F46" s="140">
        <v>0</v>
      </c>
      <c r="G46" s="140">
        <v>0</v>
      </c>
      <c r="H46" s="140">
        <v>0</v>
      </c>
      <c r="I46" s="140">
        <v>5</v>
      </c>
    </row>
    <row r="47" spans="1:9" x14ac:dyDescent="0.25">
      <c r="A47" s="55"/>
      <c r="B47" s="14"/>
      <c r="C47" s="79">
        <v>43</v>
      </c>
      <c r="D47" s="13"/>
      <c r="E47" s="80" t="s">
        <v>49</v>
      </c>
      <c r="F47" s="142">
        <v>0</v>
      </c>
      <c r="G47" s="142">
        <v>266</v>
      </c>
      <c r="H47" s="142">
        <v>0</v>
      </c>
      <c r="I47" s="142">
        <v>0</v>
      </c>
    </row>
    <row r="48" spans="1:9" x14ac:dyDescent="0.25">
      <c r="A48" s="55"/>
      <c r="B48" s="14"/>
      <c r="C48" s="79">
        <v>52</v>
      </c>
      <c r="D48" s="13"/>
      <c r="E48" s="80" t="s">
        <v>83</v>
      </c>
      <c r="F48" s="142">
        <v>1576</v>
      </c>
      <c r="G48" s="142">
        <v>0</v>
      </c>
      <c r="H48" s="142">
        <v>0</v>
      </c>
      <c r="I48" s="142">
        <v>0</v>
      </c>
    </row>
    <row r="49" spans="1:9" x14ac:dyDescent="0.25">
      <c r="A49" s="91"/>
      <c r="B49" s="93">
        <v>37</v>
      </c>
      <c r="C49" s="92"/>
      <c r="D49" s="93"/>
      <c r="E49" s="94" t="s">
        <v>86</v>
      </c>
      <c r="F49" s="143">
        <f>F50</f>
        <v>5669</v>
      </c>
      <c r="G49" s="143">
        <f t="shared" ref="G49:I49" si="11">G50</f>
        <v>0</v>
      </c>
      <c r="H49" s="143">
        <f t="shared" si="11"/>
        <v>1991</v>
      </c>
      <c r="I49" s="143">
        <f t="shared" si="11"/>
        <v>7200</v>
      </c>
    </row>
    <row r="50" spans="1:9" x14ac:dyDescent="0.25">
      <c r="A50" s="55"/>
      <c r="B50" s="14"/>
      <c r="C50" s="79">
        <v>52</v>
      </c>
      <c r="D50" s="13"/>
      <c r="E50" s="80" t="s">
        <v>83</v>
      </c>
      <c r="F50" s="142">
        <v>5669</v>
      </c>
      <c r="G50" s="142">
        <v>0</v>
      </c>
      <c r="H50" s="142">
        <v>1991</v>
      </c>
      <c r="I50" s="142">
        <v>7200</v>
      </c>
    </row>
    <row r="51" spans="1:9" x14ac:dyDescent="0.25">
      <c r="A51" s="48"/>
      <c r="B51" s="93">
        <v>38</v>
      </c>
      <c r="C51" s="92"/>
      <c r="D51" s="93"/>
      <c r="E51" s="94" t="s">
        <v>87</v>
      </c>
      <c r="F51" s="143">
        <f>F52</f>
        <v>180</v>
      </c>
      <c r="G51" s="143">
        <f t="shared" ref="G51:I51" si="12">G52</f>
        <v>0</v>
      </c>
      <c r="H51" s="143">
        <f t="shared" si="12"/>
        <v>0</v>
      </c>
      <c r="I51" s="143">
        <f t="shared" si="12"/>
        <v>80</v>
      </c>
    </row>
    <row r="52" spans="1:9" x14ac:dyDescent="0.25">
      <c r="A52" s="55"/>
      <c r="B52" s="14"/>
      <c r="C52" s="79">
        <v>43</v>
      </c>
      <c r="D52" s="13"/>
      <c r="E52" s="80" t="s">
        <v>49</v>
      </c>
      <c r="F52" s="142">
        <v>180</v>
      </c>
      <c r="G52" s="142">
        <v>0</v>
      </c>
      <c r="H52" s="142">
        <v>0</v>
      </c>
      <c r="I52" s="142">
        <v>80</v>
      </c>
    </row>
    <row r="53" spans="1:9" x14ac:dyDescent="0.25">
      <c r="A53" s="57">
        <v>4</v>
      </c>
      <c r="B53" s="57"/>
      <c r="C53" s="57"/>
      <c r="D53" s="57"/>
      <c r="E53" s="58" t="s">
        <v>23</v>
      </c>
      <c r="F53" s="7">
        <f t="shared" ref="F53:H53" si="13">F54+F59</f>
        <v>11721</v>
      </c>
      <c r="G53" s="7">
        <f t="shared" si="13"/>
        <v>10618</v>
      </c>
      <c r="H53" s="7">
        <f t="shared" si="13"/>
        <v>9821</v>
      </c>
      <c r="I53" s="7">
        <f>I54+I59</f>
        <v>44800</v>
      </c>
    </row>
    <row r="54" spans="1:9" x14ac:dyDescent="0.25">
      <c r="A54" s="59"/>
      <c r="B54" s="59">
        <v>42</v>
      </c>
      <c r="C54" s="49"/>
      <c r="D54" s="49"/>
      <c r="E54" s="49" t="s">
        <v>68</v>
      </c>
      <c r="F54" s="134">
        <f>SUM(F55:F57)</f>
        <v>11721</v>
      </c>
      <c r="G54" s="134">
        <f t="shared" ref="G54:H54" si="14">SUM(G55:G57)</f>
        <v>10618</v>
      </c>
      <c r="H54" s="134">
        <f t="shared" si="14"/>
        <v>9821</v>
      </c>
      <c r="I54" s="134">
        <f>SUM(I55:I58)</f>
        <v>36680</v>
      </c>
    </row>
    <row r="55" spans="1:9" x14ac:dyDescent="0.25">
      <c r="A55" s="81"/>
      <c r="B55" s="14"/>
      <c r="C55" s="82">
        <v>11</v>
      </c>
      <c r="D55" s="82"/>
      <c r="E55" s="56" t="s">
        <v>18</v>
      </c>
      <c r="F55" s="140">
        <v>8601</v>
      </c>
      <c r="G55" s="140">
        <v>10618</v>
      </c>
      <c r="H55" s="140">
        <v>6503</v>
      </c>
      <c r="I55" s="140">
        <v>34510</v>
      </c>
    </row>
    <row r="56" spans="1:9" x14ac:dyDescent="0.25">
      <c r="A56" s="81"/>
      <c r="B56" s="14"/>
      <c r="C56" s="82">
        <v>43</v>
      </c>
      <c r="D56" s="82"/>
      <c r="E56" s="80" t="s">
        <v>49</v>
      </c>
      <c r="F56" s="141">
        <v>247</v>
      </c>
      <c r="G56" s="141">
        <v>0</v>
      </c>
      <c r="H56" s="141">
        <v>0</v>
      </c>
      <c r="I56" s="141">
        <v>0</v>
      </c>
    </row>
    <row r="57" spans="1:9" x14ac:dyDescent="0.25">
      <c r="A57" s="81"/>
      <c r="B57" s="14"/>
      <c r="C57" s="82">
        <v>52</v>
      </c>
      <c r="D57" s="82"/>
      <c r="E57" s="80" t="s">
        <v>83</v>
      </c>
      <c r="F57" s="141">
        <v>2873</v>
      </c>
      <c r="G57" s="141">
        <v>0</v>
      </c>
      <c r="H57" s="141">
        <v>3318</v>
      </c>
      <c r="I57" s="141">
        <v>1850</v>
      </c>
    </row>
    <row r="58" spans="1:9" x14ac:dyDescent="0.25">
      <c r="A58" s="81"/>
      <c r="B58" s="14"/>
      <c r="C58" s="82">
        <v>61</v>
      </c>
      <c r="D58" s="82"/>
      <c r="E58" s="80" t="s">
        <v>92</v>
      </c>
      <c r="F58" s="141">
        <v>0</v>
      </c>
      <c r="G58" s="141">
        <v>0</v>
      </c>
      <c r="H58" s="141">
        <v>0</v>
      </c>
      <c r="I58" s="141">
        <v>320</v>
      </c>
    </row>
    <row r="59" spans="1:9" ht="25.5" x14ac:dyDescent="0.25">
      <c r="A59" s="46"/>
      <c r="B59" s="93">
        <v>45</v>
      </c>
      <c r="C59" s="95"/>
      <c r="D59" s="95"/>
      <c r="E59" s="51" t="s">
        <v>88</v>
      </c>
      <c r="F59" s="134">
        <f>F60</f>
        <v>0</v>
      </c>
      <c r="G59" s="134">
        <f t="shared" ref="G59:I59" si="15">G60</f>
        <v>0</v>
      </c>
      <c r="H59" s="134">
        <f t="shared" si="15"/>
        <v>0</v>
      </c>
      <c r="I59" s="134">
        <f t="shared" si="15"/>
        <v>8120</v>
      </c>
    </row>
    <row r="60" spans="1:9" x14ac:dyDescent="0.25">
      <c r="A60" s="81"/>
      <c r="B60" s="14"/>
      <c r="C60" s="82">
        <v>11</v>
      </c>
      <c r="D60" s="82"/>
      <c r="E60" s="80" t="s">
        <v>18</v>
      </c>
      <c r="F60" s="141">
        <v>0</v>
      </c>
      <c r="G60" s="141">
        <v>0</v>
      </c>
      <c r="H60" s="141">
        <v>0</v>
      </c>
      <c r="I60" s="141">
        <v>8120</v>
      </c>
    </row>
    <row r="61" spans="1:9" x14ac:dyDescent="0.25">
      <c r="A61" s="81"/>
      <c r="B61" s="14"/>
      <c r="C61" s="82"/>
      <c r="D61" s="82"/>
      <c r="E61" s="80"/>
      <c r="F61" s="19"/>
      <c r="G61" s="19"/>
      <c r="H61" s="19"/>
      <c r="I61" s="19"/>
    </row>
  </sheetData>
  <mergeCells count="5">
    <mergeCell ref="A1:I1"/>
    <mergeCell ref="A3:I3"/>
    <mergeCell ref="A5:I5"/>
    <mergeCell ref="A7:I7"/>
    <mergeCell ref="A29:I29"/>
  </mergeCells>
  <pageMargins left="0.7" right="0.7" top="0.75" bottom="0.75" header="0.3" footer="0.3"/>
  <pageSetup paperSize="9" scale="4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6"/>
  <sheetViews>
    <sheetView tabSelected="1" zoomScaleNormal="100" workbookViewId="0">
      <selection sqref="A1:E1"/>
    </sheetView>
  </sheetViews>
  <sheetFormatPr defaultRowHeight="15" x14ac:dyDescent="0.25"/>
  <cols>
    <col min="1" max="1" width="37.7109375" customWidth="1"/>
    <col min="2" max="5" width="25.28515625" customWidth="1"/>
  </cols>
  <sheetData>
    <row r="1" spans="1:10" ht="42" customHeight="1" x14ac:dyDescent="0.25">
      <c r="A1" s="156" t="s">
        <v>120</v>
      </c>
      <c r="B1" s="156"/>
      <c r="C1" s="156"/>
      <c r="D1" s="156"/>
      <c r="E1" s="156"/>
      <c r="F1" s="88"/>
      <c r="G1" s="88"/>
      <c r="H1" s="88"/>
      <c r="I1" s="88"/>
      <c r="J1" s="88"/>
    </row>
    <row r="2" spans="1:10" ht="18" customHeight="1" x14ac:dyDescent="0.25">
      <c r="A2" s="21"/>
      <c r="B2" s="21"/>
      <c r="C2" s="21"/>
      <c r="D2" s="21"/>
      <c r="E2" s="21"/>
      <c r="F2" s="20"/>
      <c r="G2" s="20"/>
      <c r="H2" s="20"/>
      <c r="I2" s="20"/>
    </row>
    <row r="3" spans="1:10" ht="15.75" x14ac:dyDescent="0.25">
      <c r="A3" s="156" t="s">
        <v>31</v>
      </c>
      <c r="B3" s="156"/>
      <c r="C3" s="156"/>
      <c r="D3" s="156"/>
      <c r="E3" s="156"/>
      <c r="F3" s="20"/>
      <c r="G3" s="20"/>
      <c r="H3" s="20"/>
      <c r="I3" s="20"/>
    </row>
    <row r="4" spans="1:10" ht="18.75" x14ac:dyDescent="0.25">
      <c r="A4" s="21"/>
      <c r="B4" s="21"/>
      <c r="C4" s="21"/>
      <c r="D4" s="21"/>
      <c r="E4" s="21"/>
      <c r="F4" s="20"/>
      <c r="G4" s="20"/>
      <c r="H4" s="20"/>
      <c r="I4" s="20"/>
    </row>
    <row r="5" spans="1:10" ht="18" customHeight="1" x14ac:dyDescent="0.25">
      <c r="A5" s="156" t="s">
        <v>13</v>
      </c>
      <c r="B5" s="157"/>
      <c r="C5" s="157"/>
      <c r="D5" s="157"/>
      <c r="E5" s="157"/>
      <c r="F5" s="20"/>
      <c r="G5" s="20"/>
      <c r="H5" s="20"/>
      <c r="I5" s="20"/>
    </row>
    <row r="6" spans="1:10" ht="18.75" x14ac:dyDescent="0.25">
      <c r="A6" s="21"/>
      <c r="B6" s="21"/>
      <c r="C6" s="21"/>
      <c r="D6" s="21"/>
      <c r="E6" s="21"/>
      <c r="F6" s="20"/>
      <c r="G6" s="20"/>
      <c r="H6" s="20"/>
      <c r="I6" s="20"/>
    </row>
    <row r="7" spans="1:10" ht="15.75" x14ac:dyDescent="0.25">
      <c r="A7" s="156" t="s">
        <v>24</v>
      </c>
      <c r="B7" s="175"/>
      <c r="C7" s="175"/>
      <c r="D7" s="175"/>
      <c r="E7" s="175"/>
      <c r="F7" s="20"/>
      <c r="G7" s="20"/>
      <c r="H7" s="20"/>
      <c r="I7" s="20"/>
    </row>
    <row r="8" spans="1:10" ht="18.75" x14ac:dyDescent="0.25">
      <c r="A8" s="21"/>
      <c r="B8" s="21"/>
      <c r="C8" s="21"/>
      <c r="D8" s="21"/>
      <c r="E8" s="21"/>
      <c r="F8" s="20"/>
      <c r="G8" s="20"/>
      <c r="H8" s="20"/>
      <c r="I8" s="20"/>
    </row>
    <row r="9" spans="1:10" x14ac:dyDescent="0.25">
      <c r="A9" s="5" t="s">
        <v>25</v>
      </c>
      <c r="B9" s="4" t="s">
        <v>73</v>
      </c>
      <c r="C9" s="5" t="s">
        <v>74</v>
      </c>
      <c r="D9" s="5" t="s">
        <v>75</v>
      </c>
      <c r="E9" s="5" t="s">
        <v>79</v>
      </c>
    </row>
    <row r="10" spans="1:10" ht="15.75" customHeight="1" x14ac:dyDescent="0.25">
      <c r="A10" s="45" t="s">
        <v>26</v>
      </c>
      <c r="B10" s="6">
        <f>B11</f>
        <v>9247</v>
      </c>
      <c r="C10" s="6">
        <f t="shared" ref="C10:E10" si="0">C11</f>
        <v>19908</v>
      </c>
      <c r="D10" s="6">
        <f t="shared" si="0"/>
        <v>11281</v>
      </c>
      <c r="E10" s="6">
        <f t="shared" si="0"/>
        <v>26000</v>
      </c>
    </row>
    <row r="11" spans="1:10" x14ac:dyDescent="0.25">
      <c r="A11" s="46" t="s">
        <v>58</v>
      </c>
      <c r="B11" s="137">
        <f>B12</f>
        <v>9247</v>
      </c>
      <c r="C11" s="137">
        <f t="shared" ref="C11:E11" si="1">C12</f>
        <v>19908</v>
      </c>
      <c r="D11" s="137">
        <f t="shared" si="1"/>
        <v>11281</v>
      </c>
      <c r="E11" s="137">
        <f t="shared" si="1"/>
        <v>26000</v>
      </c>
    </row>
    <row r="12" spans="1:10" x14ac:dyDescent="0.25">
      <c r="A12" s="53" t="s">
        <v>59</v>
      </c>
      <c r="B12" s="136">
        <v>9247</v>
      </c>
      <c r="C12" s="136">
        <v>19908</v>
      </c>
      <c r="D12" s="136">
        <v>11281</v>
      </c>
      <c r="E12" s="136">
        <v>26000</v>
      </c>
    </row>
    <row r="13" spans="1:10" x14ac:dyDescent="0.25">
      <c r="A13" s="60" t="s">
        <v>60</v>
      </c>
      <c r="B13" s="144">
        <v>9247</v>
      </c>
      <c r="C13" s="145">
        <v>19908</v>
      </c>
      <c r="D13" s="145">
        <v>11281</v>
      </c>
      <c r="E13" s="145">
        <v>26000</v>
      </c>
    </row>
    <row r="14" spans="1:10" x14ac:dyDescent="0.25">
      <c r="A14" s="20"/>
      <c r="B14" s="20"/>
      <c r="C14" s="20"/>
      <c r="D14" s="20"/>
      <c r="E14" s="20"/>
    </row>
    <row r="15" spans="1:10" x14ac:dyDescent="0.25">
      <c r="A15" s="20"/>
      <c r="B15" s="20"/>
      <c r="C15" s="20"/>
      <c r="D15" s="20"/>
      <c r="E15" s="20"/>
    </row>
    <row r="16" spans="1:10" x14ac:dyDescent="0.25">
      <c r="A16" s="20" t="s">
        <v>54</v>
      </c>
      <c r="B16" s="20"/>
      <c r="C16" s="20"/>
      <c r="D16" s="20"/>
      <c r="E16" s="20"/>
    </row>
  </sheetData>
  <mergeCells count="4">
    <mergeCell ref="A3:E3"/>
    <mergeCell ref="A5:E5"/>
    <mergeCell ref="A7:E7"/>
    <mergeCell ref="A1:E1"/>
  </mergeCells>
  <pageMargins left="0.7" right="0.7" top="0.75" bottom="0.75" header="0.3" footer="0.3"/>
  <pageSetup paperSize="9" scale="9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Normal="100"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42578125" customWidth="1"/>
    <col min="5" max="8" width="25.28515625" customWidth="1"/>
  </cols>
  <sheetData>
    <row r="1" spans="1:10" ht="42" customHeight="1" x14ac:dyDescent="0.25">
      <c r="A1" s="156" t="s">
        <v>120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 x14ac:dyDescent="0.25">
      <c r="A2" s="21"/>
      <c r="B2" s="21"/>
      <c r="C2" s="21"/>
      <c r="D2" s="21"/>
      <c r="E2" s="21"/>
      <c r="F2" s="21"/>
      <c r="G2" s="21"/>
      <c r="H2" s="21"/>
    </row>
    <row r="3" spans="1:10" ht="15.75" x14ac:dyDescent="0.25">
      <c r="A3" s="156" t="s">
        <v>31</v>
      </c>
      <c r="B3" s="156"/>
      <c r="C3" s="156"/>
      <c r="D3" s="156"/>
      <c r="E3" s="156"/>
      <c r="F3" s="156"/>
      <c r="G3" s="156"/>
      <c r="H3" s="156"/>
    </row>
    <row r="4" spans="1:10" ht="18.75" x14ac:dyDescent="0.25">
      <c r="A4" s="21"/>
      <c r="B4" s="21"/>
      <c r="C4" s="21"/>
      <c r="D4" s="21"/>
      <c r="E4" s="21"/>
      <c r="F4" s="21"/>
      <c r="G4" s="21"/>
      <c r="H4" s="21"/>
    </row>
    <row r="5" spans="1:10" ht="18" customHeight="1" x14ac:dyDescent="0.25">
      <c r="A5" s="156" t="s">
        <v>27</v>
      </c>
      <c r="B5" s="157"/>
      <c r="C5" s="157"/>
      <c r="D5" s="157"/>
      <c r="E5" s="157"/>
      <c r="F5" s="157"/>
      <c r="G5" s="157"/>
      <c r="H5" s="157"/>
    </row>
    <row r="6" spans="1:10" ht="18.75" x14ac:dyDescent="0.25">
      <c r="A6" s="21"/>
      <c r="B6" s="21"/>
      <c r="C6" s="21"/>
      <c r="D6" s="21"/>
      <c r="E6" s="21"/>
      <c r="F6" s="21"/>
      <c r="G6" s="21"/>
      <c r="H6" s="21"/>
    </row>
    <row r="7" spans="1:10" x14ac:dyDescent="0.25">
      <c r="A7" s="5" t="s">
        <v>14</v>
      </c>
      <c r="B7" s="4" t="s">
        <v>15</v>
      </c>
      <c r="C7" s="4" t="s">
        <v>16</v>
      </c>
      <c r="D7" s="4" t="s">
        <v>48</v>
      </c>
      <c r="E7" s="4" t="s">
        <v>73</v>
      </c>
      <c r="F7" s="5" t="s">
        <v>74</v>
      </c>
      <c r="G7" s="5" t="s">
        <v>75</v>
      </c>
      <c r="H7" s="5" t="s">
        <v>79</v>
      </c>
    </row>
    <row r="8" spans="1:10" ht="25.5" x14ac:dyDescent="0.25">
      <c r="A8" s="45">
        <v>8</v>
      </c>
      <c r="B8" s="45"/>
      <c r="C8" s="45"/>
      <c r="D8" s="45" t="s">
        <v>28</v>
      </c>
      <c r="E8" s="6">
        <v>0</v>
      </c>
      <c r="F8" s="7">
        <v>0</v>
      </c>
      <c r="G8" s="7">
        <v>0</v>
      </c>
      <c r="H8" s="7">
        <v>0</v>
      </c>
    </row>
    <row r="9" spans="1:10" x14ac:dyDescent="0.25">
      <c r="A9" s="46"/>
      <c r="B9" s="46">
        <v>84</v>
      </c>
      <c r="C9" s="46"/>
      <c r="D9" s="46" t="s">
        <v>35</v>
      </c>
      <c r="E9" s="137"/>
      <c r="F9" s="134"/>
      <c r="G9" s="134"/>
      <c r="H9" s="134"/>
    </row>
    <row r="10" spans="1:10" x14ac:dyDescent="0.25">
      <c r="A10" s="8"/>
      <c r="B10" s="8"/>
      <c r="C10" s="47">
        <v>81</v>
      </c>
      <c r="D10" s="54" t="s">
        <v>36</v>
      </c>
      <c r="E10" s="136"/>
      <c r="F10" s="135"/>
      <c r="G10" s="135"/>
      <c r="H10" s="135"/>
    </row>
    <row r="11" spans="1:10" ht="25.5" x14ac:dyDescent="0.25">
      <c r="A11" s="57">
        <v>5</v>
      </c>
      <c r="B11" s="57"/>
      <c r="C11" s="57"/>
      <c r="D11" s="58" t="s">
        <v>29</v>
      </c>
      <c r="E11" s="146">
        <v>0</v>
      </c>
      <c r="F11" s="133">
        <v>0</v>
      </c>
      <c r="G11" s="133">
        <v>0</v>
      </c>
      <c r="H11" s="133">
        <v>0</v>
      </c>
    </row>
    <row r="12" spans="1:10" x14ac:dyDescent="0.25">
      <c r="A12" s="53"/>
      <c r="B12" s="53"/>
      <c r="C12" s="47">
        <v>43</v>
      </c>
      <c r="D12" s="47" t="s">
        <v>55</v>
      </c>
      <c r="E12" s="136"/>
      <c r="F12" s="135"/>
      <c r="G12" s="135"/>
      <c r="H12" s="135"/>
    </row>
    <row r="13" spans="1:10" ht="25.5" x14ac:dyDescent="0.25">
      <c r="A13" s="46"/>
      <c r="B13" s="46">
        <v>54</v>
      </c>
      <c r="C13" s="46"/>
      <c r="D13" s="72" t="s">
        <v>37</v>
      </c>
      <c r="E13" s="137">
        <v>0</v>
      </c>
      <c r="F13" s="137">
        <v>0</v>
      </c>
      <c r="G13" s="137">
        <v>0</v>
      </c>
      <c r="H13" s="137">
        <v>0</v>
      </c>
    </row>
    <row r="14" spans="1:10" x14ac:dyDescent="0.25">
      <c r="A14" s="20"/>
      <c r="B14" s="20"/>
      <c r="C14" s="20"/>
      <c r="D14" s="20"/>
      <c r="E14" s="20"/>
      <c r="F14" s="20"/>
      <c r="G14" s="20"/>
      <c r="H14" s="20"/>
    </row>
  </sheetData>
  <mergeCells count="3">
    <mergeCell ref="A3:H3"/>
    <mergeCell ref="A5:H5"/>
    <mergeCell ref="A1:J1"/>
  </mergeCells>
  <pageMargins left="0.7" right="0.7" top="0.75" bottom="0.75" header="0.3" footer="0.3"/>
  <pageSetup paperSize="9" scale="7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2"/>
  <sheetViews>
    <sheetView zoomScaleNormal="100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28515625" customWidth="1"/>
    <col min="4" max="4" width="12" customWidth="1"/>
    <col min="5" max="5" width="31.140625" customWidth="1"/>
    <col min="6" max="9" width="25.28515625" customWidth="1"/>
  </cols>
  <sheetData>
    <row r="1" spans="1:9" ht="42" customHeight="1" x14ac:dyDescent="0.25">
      <c r="A1" s="156" t="s">
        <v>120</v>
      </c>
      <c r="B1" s="156"/>
      <c r="C1" s="156"/>
      <c r="D1" s="156"/>
      <c r="E1" s="156"/>
      <c r="F1" s="156"/>
      <c r="G1" s="156"/>
      <c r="H1" s="156"/>
      <c r="I1" s="156"/>
    </row>
    <row r="2" spans="1:9" ht="18.75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18" customHeight="1" x14ac:dyDescent="0.25">
      <c r="A3" s="156" t="s">
        <v>30</v>
      </c>
      <c r="B3" s="157"/>
      <c r="C3" s="157"/>
      <c r="D3" s="157"/>
      <c r="E3" s="157"/>
      <c r="F3" s="157"/>
      <c r="G3" s="157"/>
      <c r="H3" s="157"/>
      <c r="I3" s="157"/>
    </row>
    <row r="4" spans="1:9" ht="18.75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25.5" x14ac:dyDescent="0.25">
      <c r="A5" s="185" t="s">
        <v>32</v>
      </c>
      <c r="B5" s="186"/>
      <c r="C5" s="187"/>
      <c r="D5" s="3" t="s">
        <v>76</v>
      </c>
      <c r="E5" s="4" t="s">
        <v>33</v>
      </c>
      <c r="F5" s="4" t="s">
        <v>73</v>
      </c>
      <c r="G5" s="5" t="s">
        <v>74</v>
      </c>
      <c r="H5" s="5" t="s">
        <v>75</v>
      </c>
      <c r="I5" s="5" t="s">
        <v>79</v>
      </c>
    </row>
    <row r="6" spans="1:9" s="11" customFormat="1" ht="20.100000000000001" customHeight="1" x14ac:dyDescent="0.25">
      <c r="A6" s="188" t="s">
        <v>65</v>
      </c>
      <c r="B6" s="189"/>
      <c r="C6" s="190"/>
      <c r="D6" s="61">
        <v>1024</v>
      </c>
      <c r="E6" s="103"/>
      <c r="F6" s="103"/>
      <c r="G6" s="62"/>
      <c r="H6" s="62"/>
      <c r="I6" s="62"/>
    </row>
    <row r="7" spans="1:9" s="11" customFormat="1" ht="19.5" customHeight="1" x14ac:dyDescent="0.25">
      <c r="A7" s="188" t="s">
        <v>66</v>
      </c>
      <c r="B7" s="189"/>
      <c r="C7" s="190"/>
      <c r="D7" s="61" t="s">
        <v>102</v>
      </c>
      <c r="E7" s="103" t="s">
        <v>89</v>
      </c>
      <c r="F7" s="103"/>
      <c r="G7" s="62"/>
      <c r="H7" s="62"/>
      <c r="I7" s="62"/>
    </row>
    <row r="8" spans="1:9" ht="16.5" customHeight="1" x14ac:dyDescent="0.25">
      <c r="A8" s="101">
        <v>52</v>
      </c>
      <c r="B8" s="9"/>
      <c r="C8" s="10"/>
      <c r="D8" s="10"/>
      <c r="E8" s="102" t="s">
        <v>61</v>
      </c>
      <c r="F8" s="6"/>
      <c r="G8" s="17"/>
      <c r="H8" s="7"/>
      <c r="I8" s="7"/>
    </row>
    <row r="9" spans="1:9" x14ac:dyDescent="0.25">
      <c r="A9" s="98"/>
      <c r="B9" s="70"/>
      <c r="C9" s="71"/>
      <c r="D9" s="100">
        <v>3</v>
      </c>
      <c r="E9" s="100" t="s">
        <v>21</v>
      </c>
      <c r="F9" s="134">
        <f>F10+F11+F12+F13</f>
        <v>428708</v>
      </c>
      <c r="G9" s="134">
        <f t="shared" ref="G9:I9" si="0">G10+G11+G12+G13</f>
        <v>444223</v>
      </c>
      <c r="H9" s="134">
        <f t="shared" si="0"/>
        <v>462114</v>
      </c>
      <c r="I9" s="134">
        <f t="shared" si="0"/>
        <v>550764</v>
      </c>
    </row>
    <row r="10" spans="1:9" x14ac:dyDescent="0.25">
      <c r="A10" s="182"/>
      <c r="B10" s="183"/>
      <c r="C10" s="184"/>
      <c r="D10" s="103">
        <v>31</v>
      </c>
      <c r="E10" s="105" t="s">
        <v>22</v>
      </c>
      <c r="F10" s="147">
        <v>399016</v>
      </c>
      <c r="G10" s="147">
        <v>444223</v>
      </c>
      <c r="H10" s="147">
        <v>441542</v>
      </c>
      <c r="I10" s="147">
        <v>498700</v>
      </c>
    </row>
    <row r="11" spans="1:9" x14ac:dyDescent="0.25">
      <c r="A11" s="182"/>
      <c r="B11" s="183"/>
      <c r="C11" s="184"/>
      <c r="D11" s="103">
        <v>32</v>
      </c>
      <c r="E11" s="105" t="s">
        <v>34</v>
      </c>
      <c r="F11" s="147">
        <v>22447</v>
      </c>
      <c r="G11" s="147">
        <v>0</v>
      </c>
      <c r="H11" s="147">
        <v>18581</v>
      </c>
      <c r="I11" s="147">
        <v>44864</v>
      </c>
    </row>
    <row r="12" spans="1:9" x14ac:dyDescent="0.25">
      <c r="A12" s="194"/>
      <c r="B12" s="195"/>
      <c r="C12" s="196"/>
      <c r="D12" s="103">
        <v>34</v>
      </c>
      <c r="E12" s="105" t="s">
        <v>50</v>
      </c>
      <c r="F12" s="148">
        <v>1576</v>
      </c>
      <c r="G12" s="148">
        <v>0</v>
      </c>
      <c r="H12" s="148">
        <v>0</v>
      </c>
      <c r="I12" s="148">
        <v>0</v>
      </c>
    </row>
    <row r="13" spans="1:9" ht="25.5" x14ac:dyDescent="0.25">
      <c r="A13" s="194"/>
      <c r="B13" s="195"/>
      <c r="C13" s="196"/>
      <c r="D13" s="103">
        <v>37</v>
      </c>
      <c r="E13" s="105" t="s">
        <v>103</v>
      </c>
      <c r="F13" s="148">
        <v>5669</v>
      </c>
      <c r="G13" s="148">
        <v>0</v>
      </c>
      <c r="H13" s="148">
        <v>1991</v>
      </c>
      <c r="I13" s="148">
        <v>7200</v>
      </c>
    </row>
    <row r="14" spans="1:9" s="11" customFormat="1" ht="20.100000000000001" customHeight="1" x14ac:dyDescent="0.25">
      <c r="A14" s="188" t="s">
        <v>65</v>
      </c>
      <c r="B14" s="189"/>
      <c r="C14" s="190"/>
      <c r="D14" s="61"/>
      <c r="E14" s="126"/>
      <c r="F14" s="149"/>
      <c r="G14" s="150"/>
      <c r="H14" s="150"/>
      <c r="I14" s="150"/>
    </row>
    <row r="15" spans="1:9" s="11" customFormat="1" ht="29.25" customHeight="1" x14ac:dyDescent="0.25">
      <c r="A15" s="188" t="s">
        <v>66</v>
      </c>
      <c r="B15" s="189"/>
      <c r="C15" s="190"/>
      <c r="D15" s="61"/>
      <c r="E15" s="126" t="s">
        <v>116</v>
      </c>
      <c r="F15" s="149"/>
      <c r="G15" s="150"/>
      <c r="H15" s="150"/>
      <c r="I15" s="150"/>
    </row>
    <row r="16" spans="1:9" x14ac:dyDescent="0.25">
      <c r="A16" s="191">
        <v>52.11</v>
      </c>
      <c r="B16" s="192"/>
      <c r="C16" s="193"/>
      <c r="D16" s="121"/>
      <c r="E16" s="121" t="s">
        <v>117</v>
      </c>
      <c r="F16" s="6"/>
      <c r="G16" s="7"/>
      <c r="H16" s="7"/>
      <c r="I16" s="7"/>
    </row>
    <row r="17" spans="1:9" s="12" customFormat="1" ht="15" customHeight="1" x14ac:dyDescent="0.25">
      <c r="A17" s="122"/>
      <c r="B17" s="123"/>
      <c r="C17" s="124"/>
      <c r="D17" s="124">
        <v>3</v>
      </c>
      <c r="E17" s="124" t="s">
        <v>21</v>
      </c>
      <c r="F17" s="134">
        <f t="shared" ref="F17:H17" si="1">F18+F19</f>
        <v>0</v>
      </c>
      <c r="G17" s="134">
        <f t="shared" si="1"/>
        <v>0</v>
      </c>
      <c r="H17" s="134">
        <f t="shared" si="1"/>
        <v>0</v>
      </c>
      <c r="I17" s="134">
        <f>I18+I19</f>
        <v>830</v>
      </c>
    </row>
    <row r="18" spans="1:9" x14ac:dyDescent="0.25">
      <c r="A18" s="182"/>
      <c r="B18" s="183"/>
      <c r="C18" s="184"/>
      <c r="D18" s="126">
        <v>31</v>
      </c>
      <c r="E18" s="125" t="s">
        <v>22</v>
      </c>
      <c r="F18" s="147">
        <v>0</v>
      </c>
      <c r="G18" s="147">
        <v>0</v>
      </c>
      <c r="H18" s="147">
        <v>0</v>
      </c>
      <c r="I18" s="147">
        <v>750</v>
      </c>
    </row>
    <row r="19" spans="1:9" x14ac:dyDescent="0.25">
      <c r="A19" s="194"/>
      <c r="B19" s="195"/>
      <c r="C19" s="196"/>
      <c r="D19" s="126">
        <v>32</v>
      </c>
      <c r="E19" s="125" t="s">
        <v>34</v>
      </c>
      <c r="F19" s="148">
        <v>0</v>
      </c>
      <c r="G19" s="147">
        <v>0</v>
      </c>
      <c r="H19" s="147">
        <v>0</v>
      </c>
      <c r="I19" s="147">
        <v>80</v>
      </c>
    </row>
    <row r="20" spans="1:9" s="11" customFormat="1" ht="20.100000000000001" customHeight="1" x14ac:dyDescent="0.25">
      <c r="A20" s="188" t="s">
        <v>65</v>
      </c>
      <c r="B20" s="189"/>
      <c r="C20" s="190"/>
      <c r="D20" s="61">
        <v>1024</v>
      </c>
      <c r="E20" s="69"/>
      <c r="F20" s="149"/>
      <c r="G20" s="150"/>
      <c r="H20" s="150"/>
      <c r="I20" s="150"/>
    </row>
    <row r="21" spans="1:9" s="11" customFormat="1" ht="19.5" customHeight="1" x14ac:dyDescent="0.25">
      <c r="A21" s="188" t="s">
        <v>66</v>
      </c>
      <c r="B21" s="189"/>
      <c r="C21" s="190"/>
      <c r="D21" s="61" t="s">
        <v>90</v>
      </c>
      <c r="E21" s="69" t="s">
        <v>91</v>
      </c>
      <c r="F21" s="149"/>
      <c r="G21" s="150"/>
      <c r="H21" s="150"/>
      <c r="I21" s="150"/>
    </row>
    <row r="22" spans="1:9" x14ac:dyDescent="0.25">
      <c r="A22" s="191">
        <v>43</v>
      </c>
      <c r="B22" s="192"/>
      <c r="C22" s="193"/>
      <c r="D22" s="68"/>
      <c r="E22" s="68" t="s">
        <v>49</v>
      </c>
      <c r="F22" s="6"/>
      <c r="G22" s="7"/>
      <c r="H22" s="7"/>
      <c r="I22" s="7"/>
    </row>
    <row r="23" spans="1:9" s="12" customFormat="1" ht="15" customHeight="1" x14ac:dyDescent="0.25">
      <c r="A23" s="65"/>
      <c r="B23" s="66"/>
      <c r="C23" s="67"/>
      <c r="D23" s="67">
        <v>3</v>
      </c>
      <c r="E23" s="67" t="s">
        <v>21</v>
      </c>
      <c r="F23" s="134">
        <f>F24+F25+F26</f>
        <v>12342</v>
      </c>
      <c r="G23" s="134">
        <f t="shared" ref="G23:I23" si="2">G24+G25+G26</f>
        <v>31456</v>
      </c>
      <c r="H23" s="134">
        <f t="shared" si="2"/>
        <v>11281</v>
      </c>
      <c r="I23" s="134">
        <f t="shared" si="2"/>
        <v>11280</v>
      </c>
    </row>
    <row r="24" spans="1:9" x14ac:dyDescent="0.25">
      <c r="A24" s="182"/>
      <c r="B24" s="183"/>
      <c r="C24" s="184"/>
      <c r="D24" s="76">
        <v>32</v>
      </c>
      <c r="E24" s="74" t="s">
        <v>34</v>
      </c>
      <c r="F24" s="147">
        <v>12162</v>
      </c>
      <c r="G24" s="147">
        <v>31190</v>
      </c>
      <c r="H24" s="147">
        <v>11281</v>
      </c>
      <c r="I24" s="147">
        <v>11200</v>
      </c>
    </row>
    <row r="25" spans="1:9" x14ac:dyDescent="0.25">
      <c r="A25" s="182"/>
      <c r="B25" s="183"/>
      <c r="C25" s="184"/>
      <c r="D25" s="76">
        <v>34</v>
      </c>
      <c r="E25" s="74" t="s">
        <v>50</v>
      </c>
      <c r="F25" s="147">
        <v>0</v>
      </c>
      <c r="G25" s="147">
        <v>266</v>
      </c>
      <c r="H25" s="147">
        <v>0</v>
      </c>
      <c r="I25" s="147">
        <v>0</v>
      </c>
    </row>
    <row r="26" spans="1:9" x14ac:dyDescent="0.25">
      <c r="A26" s="194"/>
      <c r="B26" s="195"/>
      <c r="C26" s="196"/>
      <c r="D26" s="103">
        <v>38</v>
      </c>
      <c r="E26" s="105" t="s">
        <v>87</v>
      </c>
      <c r="F26" s="148">
        <v>180</v>
      </c>
      <c r="G26" s="147">
        <v>0</v>
      </c>
      <c r="H26" s="147">
        <v>0</v>
      </c>
      <c r="I26" s="147">
        <v>80</v>
      </c>
    </row>
    <row r="27" spans="1:9" x14ac:dyDescent="0.25">
      <c r="A27" s="107">
        <v>31</v>
      </c>
      <c r="B27" s="108"/>
      <c r="C27" s="109"/>
      <c r="D27" s="110"/>
      <c r="E27" s="111" t="s">
        <v>38</v>
      </c>
      <c r="F27" s="146"/>
      <c r="G27" s="133"/>
      <c r="H27" s="133"/>
      <c r="I27" s="133"/>
    </row>
    <row r="28" spans="1:9" x14ac:dyDescent="0.25">
      <c r="A28" s="112"/>
      <c r="B28" s="70"/>
      <c r="C28" s="71"/>
      <c r="D28" s="100">
        <v>3</v>
      </c>
      <c r="E28" s="100" t="s">
        <v>21</v>
      </c>
      <c r="F28" s="137">
        <f>F29</f>
        <v>0</v>
      </c>
      <c r="G28" s="137">
        <f t="shared" ref="G28:I28" si="3">G29</f>
        <v>0</v>
      </c>
      <c r="H28" s="137">
        <f t="shared" si="3"/>
        <v>0</v>
      </c>
      <c r="I28" s="137">
        <f t="shared" si="3"/>
        <v>5</v>
      </c>
    </row>
    <row r="29" spans="1:9" x14ac:dyDescent="0.25">
      <c r="A29" s="194"/>
      <c r="B29" s="195"/>
      <c r="C29" s="196"/>
      <c r="D29" s="103">
        <v>34</v>
      </c>
      <c r="E29" s="105" t="s">
        <v>50</v>
      </c>
      <c r="F29" s="148">
        <v>0</v>
      </c>
      <c r="G29" s="147">
        <v>0</v>
      </c>
      <c r="H29" s="147">
        <v>0</v>
      </c>
      <c r="I29" s="147">
        <v>5</v>
      </c>
    </row>
    <row r="30" spans="1:9" x14ac:dyDescent="0.25">
      <c r="A30" s="191">
        <v>44</v>
      </c>
      <c r="B30" s="192"/>
      <c r="C30" s="193"/>
      <c r="D30" s="102"/>
      <c r="E30" s="102" t="s">
        <v>85</v>
      </c>
      <c r="F30" s="6"/>
      <c r="G30" s="7"/>
      <c r="H30" s="7"/>
      <c r="I30" s="7"/>
    </row>
    <row r="31" spans="1:9" x14ac:dyDescent="0.25">
      <c r="A31" s="98"/>
      <c r="B31" s="70"/>
      <c r="C31" s="71"/>
      <c r="D31" s="100">
        <v>3</v>
      </c>
      <c r="E31" s="100" t="s">
        <v>21</v>
      </c>
      <c r="F31" s="134">
        <f>F32+F33</f>
        <v>28306</v>
      </c>
      <c r="G31" s="134">
        <f t="shared" ref="G31:I31" si="4">G32+G33</f>
        <v>36233</v>
      </c>
      <c r="H31" s="134">
        <f t="shared" si="4"/>
        <v>90173</v>
      </c>
      <c r="I31" s="134">
        <f t="shared" si="4"/>
        <v>72097</v>
      </c>
    </row>
    <row r="32" spans="1:9" x14ac:dyDescent="0.25">
      <c r="A32" s="182"/>
      <c r="B32" s="183"/>
      <c r="C32" s="184"/>
      <c r="D32" s="103">
        <v>32</v>
      </c>
      <c r="E32" s="105" t="s">
        <v>34</v>
      </c>
      <c r="F32" s="147">
        <v>28306</v>
      </c>
      <c r="G32" s="147">
        <v>35968</v>
      </c>
      <c r="H32" s="147">
        <v>90173</v>
      </c>
      <c r="I32" s="147">
        <v>71632</v>
      </c>
    </row>
    <row r="33" spans="1:9" x14ac:dyDescent="0.25">
      <c r="A33" s="182"/>
      <c r="B33" s="183"/>
      <c r="C33" s="184"/>
      <c r="D33" s="84">
        <v>34</v>
      </c>
      <c r="E33" s="85" t="s">
        <v>50</v>
      </c>
      <c r="F33" s="151">
        <v>0</v>
      </c>
      <c r="G33" s="151">
        <v>265</v>
      </c>
      <c r="H33" s="151">
        <v>0</v>
      </c>
      <c r="I33" s="151">
        <v>465</v>
      </c>
    </row>
    <row r="34" spans="1:9" x14ac:dyDescent="0.25">
      <c r="A34" s="191">
        <v>61</v>
      </c>
      <c r="B34" s="192"/>
      <c r="C34" s="193"/>
      <c r="D34" s="119"/>
      <c r="E34" s="119" t="s">
        <v>92</v>
      </c>
      <c r="F34" s="6"/>
      <c r="G34" s="7"/>
      <c r="H34" s="7"/>
      <c r="I34" s="7"/>
    </row>
    <row r="35" spans="1:9" s="12" customFormat="1" ht="15" customHeight="1" x14ac:dyDescent="0.25">
      <c r="A35" s="114"/>
      <c r="B35" s="115"/>
      <c r="C35" s="116"/>
      <c r="D35" s="116">
        <v>3</v>
      </c>
      <c r="E35" s="116" t="s">
        <v>21</v>
      </c>
      <c r="F35" s="134">
        <f>F36+F37+F38</f>
        <v>0</v>
      </c>
      <c r="G35" s="134">
        <f t="shared" ref="G35:I35" si="5">G36+G37+G38</f>
        <v>0</v>
      </c>
      <c r="H35" s="134">
        <f t="shared" si="5"/>
        <v>0</v>
      </c>
      <c r="I35" s="134">
        <f t="shared" si="5"/>
        <v>1240</v>
      </c>
    </row>
    <row r="36" spans="1:9" x14ac:dyDescent="0.25">
      <c r="A36" s="182"/>
      <c r="B36" s="183"/>
      <c r="C36" s="184"/>
      <c r="D36" s="118">
        <v>32</v>
      </c>
      <c r="E36" s="117" t="s">
        <v>34</v>
      </c>
      <c r="F36" s="147">
        <v>0</v>
      </c>
      <c r="G36" s="147">
        <v>0</v>
      </c>
      <c r="H36" s="147">
        <v>0</v>
      </c>
      <c r="I36" s="147">
        <v>1240</v>
      </c>
    </row>
    <row r="37" spans="1:9" s="11" customFormat="1" ht="20.100000000000001" customHeight="1" x14ac:dyDescent="0.25">
      <c r="A37" s="188" t="s">
        <v>65</v>
      </c>
      <c r="B37" s="189"/>
      <c r="C37" s="190"/>
      <c r="D37" s="61"/>
      <c r="E37" s="103"/>
      <c r="F37" s="149"/>
      <c r="G37" s="150"/>
      <c r="H37" s="150"/>
      <c r="I37" s="150"/>
    </row>
    <row r="38" spans="1:9" s="11" customFormat="1" ht="46.15" customHeight="1" x14ac:dyDescent="0.25">
      <c r="A38" s="188" t="s">
        <v>66</v>
      </c>
      <c r="B38" s="189"/>
      <c r="C38" s="190"/>
      <c r="D38" s="61" t="s">
        <v>93</v>
      </c>
      <c r="E38" s="103" t="s">
        <v>94</v>
      </c>
      <c r="F38" s="103"/>
      <c r="G38" s="62"/>
      <c r="H38" s="62"/>
      <c r="I38" s="62"/>
    </row>
    <row r="39" spans="1:9" x14ac:dyDescent="0.25">
      <c r="A39" s="191">
        <v>51</v>
      </c>
      <c r="B39" s="192"/>
      <c r="C39" s="193"/>
      <c r="D39" s="102"/>
      <c r="E39" s="102" t="s">
        <v>95</v>
      </c>
      <c r="F39" s="6"/>
      <c r="G39" s="17"/>
      <c r="H39" s="7"/>
      <c r="I39" s="7"/>
    </row>
    <row r="40" spans="1:9" x14ac:dyDescent="0.25">
      <c r="A40" s="98"/>
      <c r="B40" s="99"/>
      <c r="C40" s="100"/>
      <c r="D40" s="100">
        <v>3</v>
      </c>
      <c r="E40" s="100" t="s">
        <v>21</v>
      </c>
      <c r="F40" s="134">
        <f>F41+F42</f>
        <v>4532</v>
      </c>
      <c r="G40" s="134">
        <f t="shared" ref="G40:I40" si="6">G41+G42</f>
        <v>0</v>
      </c>
      <c r="H40" s="134">
        <f t="shared" si="6"/>
        <v>0</v>
      </c>
      <c r="I40" s="134">
        <f t="shared" si="6"/>
        <v>3051</v>
      </c>
    </row>
    <row r="41" spans="1:9" x14ac:dyDescent="0.25">
      <c r="A41" s="194"/>
      <c r="B41" s="195"/>
      <c r="C41" s="196"/>
      <c r="D41" s="103">
        <v>31</v>
      </c>
      <c r="E41" s="105" t="s">
        <v>22</v>
      </c>
      <c r="F41" s="148">
        <v>4532</v>
      </c>
      <c r="G41" s="147">
        <v>0</v>
      </c>
      <c r="H41" s="147">
        <v>0</v>
      </c>
      <c r="I41" s="147">
        <v>2439</v>
      </c>
    </row>
    <row r="42" spans="1:9" x14ac:dyDescent="0.25">
      <c r="A42" s="194"/>
      <c r="B42" s="195"/>
      <c r="C42" s="196"/>
      <c r="D42" s="103">
        <v>32</v>
      </c>
      <c r="E42" s="105" t="s">
        <v>34</v>
      </c>
      <c r="F42" s="148">
        <v>0</v>
      </c>
      <c r="G42" s="147">
        <v>0</v>
      </c>
      <c r="H42" s="147">
        <v>0</v>
      </c>
      <c r="I42" s="147">
        <v>612</v>
      </c>
    </row>
    <row r="43" spans="1:9" x14ac:dyDescent="0.25">
      <c r="A43" s="188" t="s">
        <v>65</v>
      </c>
      <c r="B43" s="189"/>
      <c r="C43" s="190"/>
      <c r="D43" s="103"/>
      <c r="E43" s="105"/>
      <c r="F43" s="148"/>
      <c r="G43" s="147"/>
      <c r="H43" s="147"/>
      <c r="I43" s="147"/>
    </row>
    <row r="44" spans="1:9" s="11" customFormat="1" ht="45" customHeight="1" x14ac:dyDescent="0.25">
      <c r="A44" s="197" t="s">
        <v>66</v>
      </c>
      <c r="B44" s="198"/>
      <c r="C44" s="199"/>
      <c r="D44" s="104" t="s">
        <v>93</v>
      </c>
      <c r="E44" s="104" t="s">
        <v>94</v>
      </c>
      <c r="F44" s="136"/>
      <c r="G44" s="135"/>
      <c r="H44" s="135"/>
      <c r="I44" s="135"/>
    </row>
    <row r="45" spans="1:9" x14ac:dyDescent="0.25">
      <c r="A45" s="191">
        <v>11</v>
      </c>
      <c r="B45" s="192"/>
      <c r="C45" s="193"/>
      <c r="D45" s="68"/>
      <c r="E45" s="68" t="s">
        <v>104</v>
      </c>
      <c r="F45" s="6"/>
      <c r="G45" s="7"/>
      <c r="H45" s="7"/>
      <c r="I45" s="7"/>
    </row>
    <row r="46" spans="1:9" x14ac:dyDescent="0.25">
      <c r="A46" s="65"/>
      <c r="B46" s="70"/>
      <c r="C46" s="71"/>
      <c r="D46" s="75">
        <v>3</v>
      </c>
      <c r="E46" s="67" t="s">
        <v>21</v>
      </c>
      <c r="F46" s="134">
        <f>F47+F48</f>
        <v>0</v>
      </c>
      <c r="G46" s="134">
        <f t="shared" ref="G46:I46" si="7">G47+G48</f>
        <v>0</v>
      </c>
      <c r="H46" s="134">
        <f t="shared" si="7"/>
        <v>0</v>
      </c>
      <c r="I46" s="134">
        <f t="shared" si="7"/>
        <v>339</v>
      </c>
    </row>
    <row r="47" spans="1:9" x14ac:dyDescent="0.25">
      <c r="A47" s="182"/>
      <c r="B47" s="183"/>
      <c r="C47" s="184"/>
      <c r="D47" s="76">
        <v>31</v>
      </c>
      <c r="E47" s="74" t="s">
        <v>22</v>
      </c>
      <c r="F47" s="147">
        <v>0</v>
      </c>
      <c r="G47" s="147">
        <v>0</v>
      </c>
      <c r="H47" s="147">
        <v>0</v>
      </c>
      <c r="I47" s="147">
        <v>271</v>
      </c>
    </row>
    <row r="48" spans="1:9" x14ac:dyDescent="0.25">
      <c r="A48" s="182"/>
      <c r="B48" s="183"/>
      <c r="C48" s="184"/>
      <c r="D48" s="84">
        <v>32</v>
      </c>
      <c r="E48" s="85" t="s">
        <v>34</v>
      </c>
      <c r="F48" s="151">
        <v>0</v>
      </c>
      <c r="G48" s="151">
        <v>0</v>
      </c>
      <c r="H48" s="151">
        <v>0</v>
      </c>
      <c r="I48" s="151">
        <v>68</v>
      </c>
    </row>
    <row r="49" spans="1:9" x14ac:dyDescent="0.25">
      <c r="A49" s="188" t="s">
        <v>65</v>
      </c>
      <c r="B49" s="189"/>
      <c r="C49" s="190"/>
      <c r="D49" s="103"/>
      <c r="E49" s="105"/>
      <c r="F49" s="148"/>
      <c r="G49" s="147"/>
      <c r="H49" s="147"/>
      <c r="I49" s="147"/>
    </row>
    <row r="50" spans="1:9" s="11" customFormat="1" ht="45" customHeight="1" x14ac:dyDescent="0.25">
      <c r="A50" s="197" t="s">
        <v>66</v>
      </c>
      <c r="B50" s="198"/>
      <c r="C50" s="199"/>
      <c r="D50" s="104" t="s">
        <v>96</v>
      </c>
      <c r="E50" s="104" t="s">
        <v>105</v>
      </c>
      <c r="F50" s="136"/>
      <c r="G50" s="135"/>
      <c r="H50" s="135"/>
      <c r="I50" s="135"/>
    </row>
    <row r="51" spans="1:9" x14ac:dyDescent="0.25">
      <c r="A51" s="191">
        <v>11</v>
      </c>
      <c r="B51" s="192"/>
      <c r="C51" s="193"/>
      <c r="D51" s="102"/>
      <c r="E51" s="102" t="s">
        <v>106</v>
      </c>
      <c r="F51" s="6"/>
      <c r="G51" s="7"/>
      <c r="H51" s="7"/>
      <c r="I51" s="7"/>
    </row>
    <row r="52" spans="1:9" x14ac:dyDescent="0.25">
      <c r="A52" s="98"/>
      <c r="B52" s="70"/>
      <c r="C52" s="71"/>
      <c r="D52" s="100">
        <v>3</v>
      </c>
      <c r="E52" s="100" t="s">
        <v>21</v>
      </c>
      <c r="F52" s="134">
        <f>F53</f>
        <v>1420</v>
      </c>
      <c r="G52" s="134">
        <f t="shared" ref="G52:I52" si="8">G53</f>
        <v>1274</v>
      </c>
      <c r="H52" s="134">
        <f t="shared" si="8"/>
        <v>1274</v>
      </c>
      <c r="I52" s="134">
        <f t="shared" si="8"/>
        <v>955</v>
      </c>
    </row>
    <row r="53" spans="1:9" x14ac:dyDescent="0.25">
      <c r="A53" s="182"/>
      <c r="B53" s="183"/>
      <c r="C53" s="184"/>
      <c r="D53" s="103">
        <v>31</v>
      </c>
      <c r="E53" s="105" t="s">
        <v>22</v>
      </c>
      <c r="F53" s="147">
        <v>1420</v>
      </c>
      <c r="G53" s="147">
        <v>1274</v>
      </c>
      <c r="H53" s="147">
        <v>1274</v>
      </c>
      <c r="I53" s="147">
        <v>955</v>
      </c>
    </row>
    <row r="54" spans="1:9" x14ac:dyDescent="0.25">
      <c r="A54" s="188" t="s">
        <v>65</v>
      </c>
      <c r="B54" s="189"/>
      <c r="C54" s="190"/>
      <c r="D54" s="103"/>
      <c r="E54" s="105"/>
      <c r="F54" s="148"/>
      <c r="G54" s="147"/>
      <c r="H54" s="147"/>
      <c r="I54" s="147"/>
    </row>
    <row r="55" spans="1:9" s="11" customFormat="1" ht="45" customHeight="1" x14ac:dyDescent="0.25">
      <c r="A55" s="197" t="s">
        <v>66</v>
      </c>
      <c r="B55" s="198"/>
      <c r="C55" s="199"/>
      <c r="D55" s="104" t="s">
        <v>97</v>
      </c>
      <c r="E55" s="104" t="s">
        <v>98</v>
      </c>
      <c r="F55" s="136"/>
      <c r="G55" s="135"/>
      <c r="H55" s="135"/>
      <c r="I55" s="135"/>
    </row>
    <row r="56" spans="1:9" x14ac:dyDescent="0.25">
      <c r="A56" s="191">
        <v>51</v>
      </c>
      <c r="B56" s="192"/>
      <c r="C56" s="193"/>
      <c r="D56" s="68"/>
      <c r="E56" s="78" t="s">
        <v>82</v>
      </c>
      <c r="F56" s="6"/>
      <c r="G56" s="7"/>
      <c r="H56" s="7"/>
      <c r="I56" s="7"/>
    </row>
    <row r="57" spans="1:9" x14ac:dyDescent="0.25">
      <c r="A57" s="65"/>
      <c r="B57" s="66"/>
      <c r="C57" s="67"/>
      <c r="D57" s="67">
        <v>3</v>
      </c>
      <c r="E57" s="67" t="s">
        <v>21</v>
      </c>
      <c r="F57" s="134">
        <f>SUM(F58:F58)</f>
        <v>1024</v>
      </c>
      <c r="G57" s="134">
        <f>SUM(G58:G58)</f>
        <v>1327</v>
      </c>
      <c r="H57" s="134">
        <f>SUM(H58:H58)</f>
        <v>929</v>
      </c>
      <c r="I57" s="134">
        <f>SUM(I58:I58)</f>
        <v>400</v>
      </c>
    </row>
    <row r="58" spans="1:9" x14ac:dyDescent="0.25">
      <c r="A58" s="182"/>
      <c r="B58" s="183"/>
      <c r="C58" s="184"/>
      <c r="D58" s="76">
        <v>32</v>
      </c>
      <c r="E58" s="74" t="s">
        <v>34</v>
      </c>
      <c r="F58" s="147">
        <v>1024</v>
      </c>
      <c r="G58" s="147">
        <v>1327</v>
      </c>
      <c r="H58" s="147">
        <v>929</v>
      </c>
      <c r="I58" s="147">
        <v>400</v>
      </c>
    </row>
    <row r="59" spans="1:9" x14ac:dyDescent="0.25">
      <c r="A59" s="188" t="s">
        <v>65</v>
      </c>
      <c r="B59" s="189"/>
      <c r="C59" s="190"/>
      <c r="D59" s="103"/>
      <c r="E59" s="105"/>
      <c r="F59" s="148"/>
      <c r="G59" s="147"/>
      <c r="H59" s="147"/>
      <c r="I59" s="147"/>
    </row>
    <row r="60" spans="1:9" s="11" customFormat="1" ht="45" customHeight="1" x14ac:dyDescent="0.25">
      <c r="A60" s="197" t="s">
        <v>66</v>
      </c>
      <c r="B60" s="198"/>
      <c r="C60" s="199"/>
      <c r="D60" s="104" t="s">
        <v>99</v>
      </c>
      <c r="E60" s="104" t="s">
        <v>107</v>
      </c>
      <c r="F60" s="136"/>
      <c r="G60" s="135"/>
      <c r="H60" s="135"/>
      <c r="I60" s="135"/>
    </row>
    <row r="61" spans="1:9" x14ac:dyDescent="0.25">
      <c r="A61" s="191">
        <v>51</v>
      </c>
      <c r="B61" s="192"/>
      <c r="C61" s="193"/>
      <c r="D61" s="102"/>
      <c r="E61" s="102" t="s">
        <v>82</v>
      </c>
      <c r="F61" s="6"/>
      <c r="G61" s="7"/>
      <c r="H61" s="7"/>
      <c r="I61" s="7"/>
    </row>
    <row r="62" spans="1:9" x14ac:dyDescent="0.25">
      <c r="A62" s="98"/>
      <c r="B62" s="99"/>
      <c r="C62" s="100"/>
      <c r="D62" s="100">
        <v>3</v>
      </c>
      <c r="E62" s="100" t="s">
        <v>21</v>
      </c>
      <c r="F62" s="134">
        <f>SUM(F63:F63)</f>
        <v>1210</v>
      </c>
      <c r="G62" s="134">
        <f>SUM(G63:G63)</f>
        <v>1195</v>
      </c>
      <c r="H62" s="134">
        <f>SUM(H63:H63)</f>
        <v>1062</v>
      </c>
      <c r="I62" s="134">
        <f>SUM(I63:I63)</f>
        <v>1200</v>
      </c>
    </row>
    <row r="63" spans="1:9" x14ac:dyDescent="0.25">
      <c r="A63" s="182"/>
      <c r="B63" s="183"/>
      <c r="C63" s="184"/>
      <c r="D63" s="103">
        <v>32</v>
      </c>
      <c r="E63" s="105" t="s">
        <v>34</v>
      </c>
      <c r="F63" s="147">
        <v>1210</v>
      </c>
      <c r="G63" s="147">
        <v>1195</v>
      </c>
      <c r="H63" s="147">
        <v>1062</v>
      </c>
      <c r="I63" s="147">
        <v>1200</v>
      </c>
    </row>
    <row r="64" spans="1:9" x14ac:dyDescent="0.25">
      <c r="A64" s="194"/>
      <c r="B64" s="195"/>
      <c r="C64" s="196"/>
      <c r="D64" s="103"/>
      <c r="E64" s="105"/>
      <c r="F64" s="147"/>
      <c r="G64" s="147"/>
      <c r="H64" s="147"/>
      <c r="I64" s="147"/>
    </row>
    <row r="65" spans="1:9" ht="36" customHeight="1" x14ac:dyDescent="0.25">
      <c r="A65" s="203" t="s">
        <v>108</v>
      </c>
      <c r="B65" s="204"/>
      <c r="C65" s="205"/>
      <c r="D65" s="67"/>
      <c r="E65" s="113" t="s">
        <v>100</v>
      </c>
      <c r="F65" s="134"/>
      <c r="G65" s="134"/>
      <c r="H65" s="134"/>
      <c r="I65" s="134"/>
    </row>
    <row r="66" spans="1:9" x14ac:dyDescent="0.25">
      <c r="A66" s="182" t="s">
        <v>109</v>
      </c>
      <c r="B66" s="183"/>
      <c r="C66" s="184"/>
      <c r="D66" s="76"/>
      <c r="E66" s="86" t="s">
        <v>101</v>
      </c>
      <c r="F66" s="147"/>
      <c r="G66" s="147"/>
      <c r="H66" s="147"/>
      <c r="I66" s="147"/>
    </row>
    <row r="67" spans="1:9" x14ac:dyDescent="0.25">
      <c r="A67" s="191">
        <v>11</v>
      </c>
      <c r="B67" s="192"/>
      <c r="C67" s="193"/>
      <c r="D67" s="68"/>
      <c r="E67" s="68" t="s">
        <v>18</v>
      </c>
      <c r="F67" s="6"/>
      <c r="G67" s="6"/>
      <c r="H67" s="6"/>
      <c r="I67" s="6"/>
    </row>
    <row r="68" spans="1:9" ht="25.5" x14ac:dyDescent="0.25">
      <c r="A68" s="200"/>
      <c r="B68" s="201"/>
      <c r="C68" s="202"/>
      <c r="D68" s="77">
        <v>4</v>
      </c>
      <c r="E68" s="77" t="s">
        <v>23</v>
      </c>
      <c r="F68" s="134">
        <f t="shared" ref="F68:H68" si="9">F69+F70</f>
        <v>8601</v>
      </c>
      <c r="G68" s="134">
        <f t="shared" si="9"/>
        <v>10618</v>
      </c>
      <c r="H68" s="134">
        <f t="shared" si="9"/>
        <v>6503</v>
      </c>
      <c r="I68" s="134">
        <f>I69+I70</f>
        <v>42630</v>
      </c>
    </row>
    <row r="69" spans="1:9" ht="25.9" customHeight="1" x14ac:dyDescent="0.25">
      <c r="A69" s="182"/>
      <c r="B69" s="183"/>
      <c r="C69" s="184"/>
      <c r="D69" s="76">
        <v>42</v>
      </c>
      <c r="E69" s="105" t="s">
        <v>46</v>
      </c>
      <c r="F69" s="147">
        <v>8601</v>
      </c>
      <c r="G69" s="147">
        <v>10618</v>
      </c>
      <c r="H69" s="147">
        <v>6503</v>
      </c>
      <c r="I69" s="147">
        <v>34510</v>
      </c>
    </row>
    <row r="70" spans="1:9" ht="31.9" customHeight="1" x14ac:dyDescent="0.25">
      <c r="A70" s="194"/>
      <c r="B70" s="195"/>
      <c r="C70" s="196"/>
      <c r="D70" s="103">
        <v>45</v>
      </c>
      <c r="E70" s="105" t="s">
        <v>110</v>
      </c>
      <c r="F70" s="147">
        <v>0</v>
      </c>
      <c r="G70" s="147">
        <v>0</v>
      </c>
      <c r="H70" s="147">
        <v>0</v>
      </c>
      <c r="I70" s="147">
        <v>8120</v>
      </c>
    </row>
    <row r="71" spans="1:9" ht="17.45" customHeight="1" x14ac:dyDescent="0.25">
      <c r="A71" s="191">
        <v>43</v>
      </c>
      <c r="B71" s="192"/>
      <c r="C71" s="193"/>
      <c r="D71" s="110"/>
      <c r="E71" s="119" t="s">
        <v>111</v>
      </c>
      <c r="F71" s="133"/>
      <c r="G71" s="133"/>
      <c r="H71" s="133"/>
      <c r="I71" s="133"/>
    </row>
    <row r="72" spans="1:9" ht="25.5" x14ac:dyDescent="0.25">
      <c r="A72" s="200"/>
      <c r="B72" s="201"/>
      <c r="C72" s="202"/>
      <c r="D72" s="67">
        <v>4</v>
      </c>
      <c r="E72" s="67" t="s">
        <v>23</v>
      </c>
      <c r="F72" s="134">
        <f>F73</f>
        <v>247</v>
      </c>
      <c r="G72" s="134">
        <f t="shared" ref="G72:I72" si="10">G73</f>
        <v>0</v>
      </c>
      <c r="H72" s="134">
        <f t="shared" si="10"/>
        <v>0</v>
      </c>
      <c r="I72" s="134">
        <f t="shared" si="10"/>
        <v>0</v>
      </c>
    </row>
    <row r="73" spans="1:9" ht="25.5" x14ac:dyDescent="0.25">
      <c r="A73" s="182"/>
      <c r="B73" s="183"/>
      <c r="C73" s="184"/>
      <c r="D73" s="83">
        <v>42</v>
      </c>
      <c r="E73" s="74" t="s">
        <v>46</v>
      </c>
      <c r="F73" s="147">
        <v>247</v>
      </c>
      <c r="G73" s="147">
        <v>0</v>
      </c>
      <c r="H73" s="147">
        <v>0</v>
      </c>
      <c r="I73" s="147">
        <v>0</v>
      </c>
    </row>
    <row r="74" spans="1:9" ht="17.45" customHeight="1" x14ac:dyDescent="0.25">
      <c r="A74" s="191">
        <v>52</v>
      </c>
      <c r="B74" s="192"/>
      <c r="C74" s="193"/>
      <c r="D74" s="110"/>
      <c r="E74" s="119" t="s">
        <v>83</v>
      </c>
      <c r="F74" s="133"/>
      <c r="G74" s="133"/>
      <c r="H74" s="133"/>
      <c r="I74" s="133"/>
    </row>
    <row r="75" spans="1:9" ht="25.5" x14ac:dyDescent="0.25">
      <c r="A75" s="200"/>
      <c r="B75" s="201"/>
      <c r="C75" s="202"/>
      <c r="D75" s="100">
        <v>4</v>
      </c>
      <c r="E75" s="100" t="s">
        <v>23</v>
      </c>
      <c r="F75" s="134">
        <f>F76</f>
        <v>2873</v>
      </c>
      <c r="G75" s="134">
        <f t="shared" ref="G75:I75" si="11">G76</f>
        <v>0</v>
      </c>
      <c r="H75" s="134">
        <f t="shared" si="11"/>
        <v>3318</v>
      </c>
      <c r="I75" s="134">
        <f t="shared" si="11"/>
        <v>1850</v>
      </c>
    </row>
    <row r="76" spans="1:9" ht="25.5" x14ac:dyDescent="0.25">
      <c r="A76" s="182"/>
      <c r="B76" s="183"/>
      <c r="C76" s="184"/>
      <c r="D76" s="97">
        <v>42</v>
      </c>
      <c r="E76" s="105" t="s">
        <v>46</v>
      </c>
      <c r="F76" s="147">
        <v>2873</v>
      </c>
      <c r="G76" s="147">
        <v>0</v>
      </c>
      <c r="H76" s="147">
        <v>3318</v>
      </c>
      <c r="I76" s="147">
        <v>1850</v>
      </c>
    </row>
    <row r="77" spans="1:9" ht="17.45" customHeight="1" x14ac:dyDescent="0.25">
      <c r="A77" s="191">
        <v>61</v>
      </c>
      <c r="B77" s="192"/>
      <c r="C77" s="193"/>
      <c r="D77" s="110"/>
      <c r="E77" s="128" t="s">
        <v>92</v>
      </c>
      <c r="F77" s="133"/>
      <c r="G77" s="133"/>
      <c r="H77" s="133"/>
      <c r="I77" s="133"/>
    </row>
    <row r="78" spans="1:9" ht="25.5" x14ac:dyDescent="0.25">
      <c r="A78" s="200"/>
      <c r="B78" s="201"/>
      <c r="C78" s="202"/>
      <c r="D78" s="130">
        <v>4</v>
      </c>
      <c r="E78" s="130" t="s">
        <v>23</v>
      </c>
      <c r="F78" s="134">
        <f>F79</f>
        <v>0</v>
      </c>
      <c r="G78" s="134">
        <f t="shared" ref="G78:I78" si="12">G79</f>
        <v>0</v>
      </c>
      <c r="H78" s="134">
        <f t="shared" si="12"/>
        <v>0</v>
      </c>
      <c r="I78" s="134">
        <f t="shared" si="12"/>
        <v>320</v>
      </c>
    </row>
    <row r="79" spans="1:9" ht="25.5" x14ac:dyDescent="0.25">
      <c r="A79" s="182"/>
      <c r="B79" s="183"/>
      <c r="C79" s="184"/>
      <c r="D79" s="129">
        <v>42</v>
      </c>
      <c r="E79" s="127" t="s">
        <v>46</v>
      </c>
      <c r="F79" s="147">
        <v>0</v>
      </c>
      <c r="G79" s="147">
        <v>0</v>
      </c>
      <c r="H79" s="147">
        <v>0</v>
      </c>
      <c r="I79" s="147">
        <v>320</v>
      </c>
    </row>
    <row r="80" spans="1:9" x14ac:dyDescent="0.25">
      <c r="A80" s="176"/>
      <c r="B80" s="177"/>
      <c r="C80" s="178"/>
      <c r="D80" s="106"/>
      <c r="E80" s="106"/>
      <c r="F80" s="152"/>
      <c r="G80" s="152"/>
      <c r="H80" s="152"/>
      <c r="I80" s="152"/>
    </row>
    <row r="81" spans="1:9" x14ac:dyDescent="0.25">
      <c r="A81" s="179" t="s">
        <v>112</v>
      </c>
      <c r="B81" s="180"/>
      <c r="C81" s="181"/>
      <c r="D81" s="120"/>
      <c r="E81" s="120"/>
      <c r="F81" s="153">
        <f t="shared" ref="F81:H81" si="13">F9+F23+F28+F31+F40+F46+F52+F62+F68+F72+F75+F57+F35+F17</f>
        <v>489263</v>
      </c>
      <c r="G81" s="153">
        <f t="shared" si="13"/>
        <v>526326</v>
      </c>
      <c r="H81" s="153">
        <f t="shared" si="13"/>
        <v>576654</v>
      </c>
      <c r="I81" s="153">
        <f>I9+I23+I28+I31+I40+I46+I52+I62+I68+I72+I75+I57+I35+I17+I78</f>
        <v>686961</v>
      </c>
    </row>
    <row r="82" spans="1:9" x14ac:dyDescent="0.25">
      <c r="A82" s="176"/>
      <c r="B82" s="177"/>
      <c r="C82" s="178"/>
      <c r="D82" s="106"/>
      <c r="E82" s="106"/>
      <c r="F82" s="106"/>
      <c r="G82" s="106"/>
      <c r="H82" s="106"/>
      <c r="I82" s="106"/>
    </row>
  </sheetData>
  <mergeCells count="67">
    <mergeCell ref="A78:C78"/>
    <mergeCell ref="A79:C79"/>
    <mergeCell ref="A77:C77"/>
    <mergeCell ref="A19:C19"/>
    <mergeCell ref="A14:C14"/>
    <mergeCell ref="A15:C15"/>
    <mergeCell ref="A16:C16"/>
    <mergeCell ref="A18:C18"/>
    <mergeCell ref="A74:C74"/>
    <mergeCell ref="A75:C75"/>
    <mergeCell ref="A76:C76"/>
    <mergeCell ref="A38:C38"/>
    <mergeCell ref="A37:C37"/>
    <mergeCell ref="A42:C42"/>
    <mergeCell ref="A43:C43"/>
    <mergeCell ref="A49:C49"/>
    <mergeCell ref="A58:C58"/>
    <mergeCell ref="A61:C61"/>
    <mergeCell ref="A72:C72"/>
    <mergeCell ref="A73:C73"/>
    <mergeCell ref="A63:C63"/>
    <mergeCell ref="A66:C66"/>
    <mergeCell ref="A67:C67"/>
    <mergeCell ref="A68:C68"/>
    <mergeCell ref="A70:C70"/>
    <mergeCell ref="A71:C71"/>
    <mergeCell ref="A69:C69"/>
    <mergeCell ref="A59:C59"/>
    <mergeCell ref="A60:C60"/>
    <mergeCell ref="A64:C64"/>
    <mergeCell ref="A65:C65"/>
    <mergeCell ref="A53:C53"/>
    <mergeCell ref="A45:C45"/>
    <mergeCell ref="A47:C47"/>
    <mergeCell ref="A56:C56"/>
    <mergeCell ref="A50:C50"/>
    <mergeCell ref="A51:C51"/>
    <mergeCell ref="A54:C54"/>
    <mergeCell ref="A55:C55"/>
    <mergeCell ref="A25:C25"/>
    <mergeCell ref="A32:C32"/>
    <mergeCell ref="A33:C33"/>
    <mergeCell ref="A41:C41"/>
    <mergeCell ref="A48:C48"/>
    <mergeCell ref="A44:C44"/>
    <mergeCell ref="A26:C26"/>
    <mergeCell ref="A29:C29"/>
    <mergeCell ref="A30:C30"/>
    <mergeCell ref="A39:C39"/>
    <mergeCell ref="A34:C34"/>
    <mergeCell ref="A36:C36"/>
    <mergeCell ref="A80:C80"/>
    <mergeCell ref="A81:C81"/>
    <mergeCell ref="A82:C82"/>
    <mergeCell ref="A24:C24"/>
    <mergeCell ref="A1:I1"/>
    <mergeCell ref="A3:I3"/>
    <mergeCell ref="A5:C5"/>
    <mergeCell ref="A20:C20"/>
    <mergeCell ref="A21:C21"/>
    <mergeCell ref="A22:C22"/>
    <mergeCell ref="A10:C10"/>
    <mergeCell ref="A11:C11"/>
    <mergeCell ref="A12:C12"/>
    <mergeCell ref="A6:C6"/>
    <mergeCell ref="A7:C7"/>
    <mergeCell ref="A13:C13"/>
  </mergeCells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u EUR</vt:lpstr>
      <vt:lpstr>SAŽETAK u HRK</vt:lpstr>
      <vt:lpstr> Račun prihoda i rashoda u  EUR</vt:lpstr>
      <vt:lpstr>Rash.prema funkc.klas. u EUR</vt:lpstr>
      <vt:lpstr>Račun financiranja u EUR</vt:lpstr>
      <vt:lpstr> POSEBNI DIO u EUR</vt:lpstr>
      <vt:lpstr>' POSEBNI DIO u EUR'!Podrucje_ispisa</vt:lpstr>
      <vt:lpstr>' Račun prihoda i rashoda u  EUR'!Podrucje_ispisa</vt:lpstr>
      <vt:lpstr>'Rash.prema funkc.klas. u EUR'!Podrucje_ispisa</vt:lpstr>
      <vt:lpstr>'SAŽETAK u EUR'!Podrucje_ispisa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Tajništvo</cp:lastModifiedBy>
  <cp:lastPrinted>2023-11-28T06:52:11Z</cp:lastPrinted>
  <dcterms:created xsi:type="dcterms:W3CDTF">2022-08-12T12:51:27Z</dcterms:created>
  <dcterms:modified xsi:type="dcterms:W3CDTF">2023-12-12T09:37:51Z</dcterms:modified>
</cp:coreProperties>
</file>